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Q:\osztaly\szervezesi\kgy\KGY anyagok\20240912\nyilt pdf\"/>
    </mc:Choice>
  </mc:AlternateContent>
  <xr:revisionPtr revIDLastSave="0" documentId="13_ncr:1_{FEC810CA-0678-45EA-A378-04F9AE5068CA}" xr6:coauthVersionLast="47" xr6:coauthVersionMax="47" xr10:uidLastSave="{00000000-0000-0000-0000-000000000000}"/>
  <bookViews>
    <workbookView xWindow="-120" yWindow="-120" windowWidth="29040" windowHeight="15840" xr2:uid="{00000000-000D-0000-FFFF-FFFF00000000}"/>
  </bookViews>
  <sheets>
    <sheet name="Programnaptár" sheetId="3" r:id="rId1"/>
    <sheet name="Felhívás tevékenység" sheetId="4" r:id="rId2"/>
    <sheet name="Munka1" sheetId="5"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3" l="1"/>
  <c r="R24" i="3" l="1"/>
  <c r="O24" i="3"/>
  <c r="I24" i="3"/>
  <c r="R22" i="3"/>
  <c r="O22" i="3"/>
  <c r="I22" i="3"/>
  <c r="R21" i="3"/>
  <c r="O21" i="3" l="1"/>
  <c r="D10" i="3" s="1"/>
  <c r="I21" i="3"/>
  <c r="R20" i="3"/>
  <c r="I20" i="3"/>
  <c r="I19" i="3"/>
  <c r="R19" i="3"/>
  <c r="R67" i="3"/>
  <c r="R68" i="3"/>
  <c r="R69" i="3"/>
  <c r="R70" i="3"/>
  <c r="R71" i="3"/>
  <c r="R72" i="3"/>
  <c r="R73" i="3"/>
  <c r="R74" i="3"/>
  <c r="R75" i="3"/>
  <c r="R76" i="3"/>
  <c r="R77" i="3"/>
  <c r="R78" i="3"/>
  <c r="R79" i="3"/>
  <c r="R80" i="3"/>
  <c r="R81" i="3"/>
  <c r="R82" i="3"/>
  <c r="R83" i="3"/>
  <c r="R84" i="3"/>
  <c r="R85" i="3"/>
  <c r="R66" i="3"/>
  <c r="R47" i="3"/>
  <c r="R48" i="3"/>
  <c r="R49" i="3"/>
  <c r="R50" i="3"/>
  <c r="R51" i="3"/>
  <c r="R52" i="3"/>
  <c r="R53" i="3"/>
  <c r="R54" i="3"/>
  <c r="R55" i="3"/>
  <c r="R56" i="3"/>
  <c r="R57" i="3"/>
  <c r="R58" i="3"/>
  <c r="R59" i="3"/>
  <c r="R60" i="3"/>
  <c r="R61" i="3"/>
  <c r="R62" i="3"/>
  <c r="R63" i="3"/>
  <c r="R64" i="3"/>
  <c r="R65" i="3"/>
  <c r="R46" i="3"/>
  <c r="R27" i="3"/>
  <c r="R28" i="3"/>
  <c r="R29" i="3"/>
  <c r="R30" i="3"/>
  <c r="R31" i="3"/>
  <c r="R32" i="3"/>
  <c r="R33" i="3"/>
  <c r="R34" i="3"/>
  <c r="R35" i="3"/>
  <c r="R36" i="3"/>
  <c r="R37" i="3"/>
  <c r="R38" i="3"/>
  <c r="R39" i="3"/>
  <c r="R40" i="3"/>
  <c r="R41" i="3"/>
  <c r="R42" i="3"/>
  <c r="R43" i="3"/>
  <c r="R44" i="3"/>
  <c r="R45" i="3"/>
  <c r="R26" i="3"/>
  <c r="R88" i="3" l="1"/>
  <c r="D7" i="3" l="1"/>
</calcChain>
</file>

<file path=xl/sharedStrings.xml><?xml version="1.0" encoding="utf-8"?>
<sst xmlns="http://schemas.openxmlformats.org/spreadsheetml/2006/main" count="1254" uniqueCount="266">
  <si>
    <t>Támogatási kérelem címe:</t>
  </si>
  <si>
    <t>Támogatást igénylő neve:</t>
  </si>
  <si>
    <t>Felhívás tevékenység</t>
  </si>
  <si>
    <t>Felhívás tevékenységhez kapcsolódó projekt tevékenység megnevezése</t>
  </si>
  <si>
    <t xml:space="preserve">2.1.2.1. 1) Infokommunikációs akadálymentesítés </t>
  </si>
  <si>
    <t xml:space="preserve">2.1.2.1. 2) Nyilvánosság biztosítása </t>
  </si>
  <si>
    <t>A projekt megvalósításának tervezett kezdete:</t>
  </si>
  <si>
    <t>A projekt megvalósítás tervezett fizikai befejezése:</t>
  </si>
  <si>
    <t>Település</t>
  </si>
  <si>
    <t>Támogatási kérelem azonosító száma:</t>
  </si>
  <si>
    <t>Sorsz.</t>
  </si>
  <si>
    <r>
      <t xml:space="preserve">Felhívás tevékenység
</t>
    </r>
    <r>
      <rPr>
        <i/>
        <sz val="11"/>
        <color theme="3"/>
        <rFont val="Calibri"/>
        <family val="2"/>
        <charset val="238"/>
        <scheme val="minor"/>
      </rPr>
      <t>(Az adott projekt szempontjából releváns tevékenységek kiválasztása szükséges)</t>
    </r>
  </si>
  <si>
    <t>Projekt adatlap költségsor (Költségkategória és költségtípus) megnevezése</t>
  </si>
  <si>
    <t>Program rövid ismertetése</t>
  </si>
  <si>
    <t>Program tervezett időpontja</t>
  </si>
  <si>
    <t>Program  tényleges megvalósult időpontja</t>
  </si>
  <si>
    <r>
      <t>TPO13 Hátrányos helyzetűeket célzó program</t>
    </r>
    <r>
      <rPr>
        <b/>
        <sz val="11"/>
        <color theme="3"/>
        <rFont val="Calibri"/>
        <family val="2"/>
        <charset val="238"/>
        <scheme val="minor"/>
      </rPr>
      <t xml:space="preserve">* 
</t>
    </r>
    <r>
      <rPr>
        <i/>
        <sz val="11"/>
        <color theme="3"/>
        <rFont val="Calibri"/>
        <family val="2"/>
        <charset val="238"/>
        <scheme val="minor"/>
      </rPr>
      <t>(Igen / Nem)
*Indikátor definíció szerint értelmezendő</t>
    </r>
  </si>
  <si>
    <t>TPO13 Hátrányos helyzetűeket célzó programok száma:</t>
  </si>
  <si>
    <t>TPO14 Egyéb, nem közösségi célú programok száma:</t>
  </si>
  <si>
    <r>
      <t xml:space="preserve">TPO14 Egyéb, nem közösségi célú program*
</t>
    </r>
    <r>
      <rPr>
        <i/>
        <sz val="11"/>
        <color theme="3"/>
        <rFont val="Calibri"/>
        <family val="2"/>
        <charset val="238"/>
        <scheme val="minor"/>
      </rPr>
      <t>(Igen / Nem)
*Indikátor definíció szerint értelmezendő</t>
    </r>
  </si>
  <si>
    <t>TPR10 Azon települések száma, ahol javult a foglalkoztatáshoz, oktatáshoz, egészségügyhöz, szociális és/vagy lakhatási szolgáltatásokhoz való hozzáférés:</t>
  </si>
  <si>
    <t>Programnaptár</t>
  </si>
  <si>
    <t>2.1.1. II. A) a) a1) Fogyatékos személyek, pszichiátriai és szenvedélybetegek számára nyújtott szociális alapszolgáltatások (támogató szolgálat, közösségi alapellátás, nappali intézmények) esetén</t>
  </si>
  <si>
    <t>2.1.1. II. A) a) a2) Hajléktalan személyek számára nyújtott szociális alapszolgáltatások (nappali melegedő, utcai szociális munka) esetén</t>
  </si>
  <si>
    <t>2.1.1. II. A) a) a3) Időseknek nyújtott szociális alapszolgáltatások (házi segítségnyújtás, jelzőrendszeres házi segítségnyújtás, nappali intézmények) esetén</t>
  </si>
  <si>
    <t>2.1.1. II. A) a) a4) Gyermekjóléti alapellátás (család- és gyermekjóléti szolgálat, család és gyermekjóléti központ) esetén</t>
  </si>
  <si>
    <t>2.1.1. II. A) b) b1) Mélyszegénységben élő gyermekek, roma gyermekek. illetve fiatal felnőttek helyben szervezett, tanórán kívüli, naptári évet átívelő, fejlesztő tevékenységeinek megvalósítása</t>
  </si>
  <si>
    <t>2.1.1. II. A) b) b2) A sajátos nevelési igényű, pszichés fejlődési zavarral küzdő gyerekek helyben történő fejlesztésének, tanításának támogatása</t>
  </si>
  <si>
    <t>2.1.1. II. A) b) b3) Ifjúságot célzó tevékenységek</t>
  </si>
  <si>
    <t>2.1.1. II. A) b) b4) Helyi kulturális közösségfejlesztési folyamat kezdeményezése és megvalósítása</t>
  </si>
  <si>
    <t>2.1.1. II. A) b) b5) Roma nők foglalkoztatását elősegítő felzárkózási programok felkutatása, népszerűsítése és a programba való becsatlakozás segítése2002.01.01</t>
  </si>
  <si>
    <t>2.1.1. II. A) c) Szolgáltatásokhoz való hozzáférés javítása, összehangolása</t>
  </si>
  <si>
    <t>2.1.1. II. A) d) d1) Tematizált egészségfejlesztő és egészségtudatosságot erősítő képzési programok megvalósítása</t>
  </si>
  <si>
    <t>2.1.1. II. A) d) d2) Egészségügyi, helyben elérhető szolgáltatások megvalósítása</t>
  </si>
  <si>
    <t>2.1.1. II. A) d) d3) Közösség és egészségfejlesztést célzó sport és testmozgás programok</t>
  </si>
  <si>
    <t>2.1.2.1. Mindazon tevékenységek, amelyek a 2.4 fejezetben előírt horizontális elvárások és követelmények teljesítéséhez szükségesek</t>
  </si>
  <si>
    <t>2.1.2.2. II. A) a1) Bűnmegelőzést és közbiztonság javítását segítő programok megvalósítása</t>
  </si>
  <si>
    <t>2.1.2.2. II. A) a2) Kerékpáros közlekedést népszerűsítő és/vagy közlekedésbiztonsági célú szemléletformáló tevékenységek megvalósítása hátrányos helyzetű csoportok, elsősorban gyermekek számára</t>
  </si>
  <si>
    <t>2.1.2.2. II. B) Támogatható tevékenységek megvalósításához szükséges és indokolt eszközbeszerzések.</t>
  </si>
  <si>
    <t>2.1.2.2. II. C) Digitális kompetenciafejlesztő programok, tréningek (pl.: alapvető digitális írástudás kompetenciák fejlesztése, infokommunikációs eszközök alapszintű használatának elsajátítása érdekében) szervezése és a programra való eljutás segítése a mélyszegénységben élők (ideértve mélyszegénységben élő gyermekeket, fiatal felnőtteket is), romák (ideértve roma gyermekeket is), fogyatékkal élők és időskorúak számára</t>
  </si>
  <si>
    <t>2.3. II. A) a1) Projekt munkacsoport ülései</t>
  </si>
  <si>
    <t xml:space="preserve">2.1.2.2. II. D) Helyi esélyegyenlőségi program felülvizsgálata </t>
  </si>
  <si>
    <t>TPR05 A programokkal elért hátrányos helyzetű személyek száma (fő) - NŐK - becsült részvevői szám:</t>
  </si>
  <si>
    <t>TPR05 A programokkal elért hátrányos helyzetű személyek száma (fő) - NŐK - résztvevők tényleges száma:</t>
  </si>
  <si>
    <t>TPR05 A programokkal elért hátrányos helyzetű személyek száma (fő) - FÉRFIAK - becsült részvevői szám:</t>
  </si>
  <si>
    <t>TPR05 A programokkal elért hátrányos helyzetű személyek száma (fő) - FÉRFIAK - résztvevők tényleges száma:</t>
  </si>
  <si>
    <r>
      <t xml:space="preserve">TPR05 A programokkal elért hátrányos helyzetű személyek száma (fő)* </t>
    </r>
    <r>
      <rPr>
        <b/>
        <sz val="11"/>
        <color theme="1"/>
        <rFont val="Calibri"/>
        <family val="2"/>
        <charset val="238"/>
        <scheme val="minor"/>
      </rPr>
      <t xml:space="preserve">- </t>
    </r>
    <r>
      <rPr>
        <b/>
        <u/>
        <sz val="11"/>
        <color theme="1"/>
        <rFont val="Calibri"/>
        <family val="2"/>
        <charset val="238"/>
        <scheme val="minor"/>
      </rPr>
      <t>FÉRFIAK</t>
    </r>
    <r>
      <rPr>
        <b/>
        <sz val="11"/>
        <color rgb="FFFF0000"/>
        <rFont val="Calibri"/>
        <family val="2"/>
        <charset val="238"/>
        <scheme val="minor"/>
      </rPr>
      <t xml:space="preserve"> </t>
    </r>
    <r>
      <rPr>
        <b/>
        <sz val="11"/>
        <color theme="1"/>
        <rFont val="Calibri"/>
        <family val="2"/>
        <charset val="238"/>
        <scheme val="minor"/>
      </rPr>
      <t>-</t>
    </r>
    <r>
      <rPr>
        <b/>
        <sz val="11"/>
        <color rgb="FFFF0000"/>
        <rFont val="Calibri"/>
        <family val="2"/>
        <charset val="238"/>
        <scheme val="minor"/>
      </rPr>
      <t xml:space="preserve"> becsült részvevői szám</t>
    </r>
    <r>
      <rPr>
        <b/>
        <sz val="11"/>
        <color rgb="FF000000"/>
        <rFont val="Calibri"/>
        <family val="2"/>
        <charset val="238"/>
        <scheme val="minor"/>
      </rPr>
      <t xml:space="preserve">
</t>
    </r>
    <r>
      <rPr>
        <i/>
        <sz val="11"/>
        <color theme="3"/>
        <rFont val="Calibri"/>
        <family val="2"/>
        <charset val="238"/>
        <scheme val="minor"/>
      </rPr>
      <t>*Indikátor definíció szerint értelmezendő</t>
    </r>
  </si>
  <si>
    <r>
      <t xml:space="preserve">TPR05 A programokkal elért hátrányos helyzetű személyek száma (fő)* - </t>
    </r>
    <r>
      <rPr>
        <b/>
        <u/>
        <sz val="11"/>
        <color rgb="FF000000"/>
        <rFont val="Calibri"/>
        <family val="2"/>
        <charset val="238"/>
        <scheme val="minor"/>
      </rPr>
      <t>NŐK</t>
    </r>
    <r>
      <rPr>
        <b/>
        <sz val="11"/>
        <color rgb="FF000000"/>
        <rFont val="Calibri"/>
        <family val="2"/>
        <charset val="238"/>
        <scheme val="minor"/>
      </rPr>
      <t xml:space="preserve"> </t>
    </r>
    <r>
      <rPr>
        <b/>
        <sz val="11"/>
        <color theme="1"/>
        <rFont val="Calibri"/>
        <family val="2"/>
        <charset val="238"/>
        <scheme val="minor"/>
      </rPr>
      <t>-</t>
    </r>
    <r>
      <rPr>
        <b/>
        <sz val="11"/>
        <color rgb="FFFF0000"/>
        <rFont val="Calibri"/>
        <family val="2"/>
        <charset val="238"/>
        <scheme val="minor"/>
      </rPr>
      <t xml:space="preserve"> becsült részvevői szám
</t>
    </r>
    <r>
      <rPr>
        <i/>
        <sz val="11"/>
        <color theme="3"/>
        <rFont val="Calibri"/>
        <family val="2"/>
        <charset val="238"/>
        <scheme val="minor"/>
      </rPr>
      <t>*Indikátor definíció szerint értelmezendő</t>
    </r>
  </si>
  <si>
    <r>
      <t xml:space="preserve">TPR05 A programokkal elért hátrányos helyzetű személyek száma (fő) </t>
    </r>
    <r>
      <rPr>
        <b/>
        <sz val="11"/>
        <color theme="1"/>
        <rFont val="Calibri"/>
        <family val="2"/>
        <charset val="238"/>
        <scheme val="minor"/>
      </rPr>
      <t xml:space="preserve">- </t>
    </r>
    <r>
      <rPr>
        <b/>
        <u/>
        <sz val="11"/>
        <color theme="1"/>
        <rFont val="Calibri"/>
        <family val="2"/>
        <charset val="238"/>
        <scheme val="minor"/>
      </rPr>
      <t xml:space="preserve">FÉFRIAK </t>
    </r>
    <r>
      <rPr>
        <b/>
        <sz val="11"/>
        <color theme="1"/>
        <rFont val="Calibri"/>
        <family val="2"/>
        <charset val="238"/>
        <scheme val="minor"/>
      </rPr>
      <t>-</t>
    </r>
    <r>
      <rPr>
        <b/>
        <sz val="11"/>
        <color rgb="FFFF0000"/>
        <rFont val="Calibri"/>
        <family val="2"/>
        <charset val="238"/>
        <scheme val="minor"/>
      </rPr>
      <t xml:space="preserve"> résztvevők tényleges száma</t>
    </r>
    <r>
      <rPr>
        <b/>
        <sz val="11"/>
        <color rgb="FF000000"/>
        <rFont val="Calibri"/>
        <family val="2"/>
        <charset val="238"/>
        <scheme val="minor"/>
      </rPr>
      <t xml:space="preserve">
</t>
    </r>
    <r>
      <rPr>
        <i/>
        <sz val="11"/>
        <color theme="3"/>
        <rFont val="Calibri"/>
        <family val="2"/>
        <charset val="238"/>
        <scheme val="minor"/>
      </rPr>
      <t>*Indikátor definíció szerint értelmezendő</t>
    </r>
  </si>
  <si>
    <r>
      <t>TPR05 A programokkal elért hátrányos helyzetű személyek száma (fő)</t>
    </r>
    <r>
      <rPr>
        <b/>
        <sz val="11"/>
        <color theme="1"/>
        <rFont val="Calibri"/>
        <family val="2"/>
        <charset val="238"/>
        <scheme val="minor"/>
      </rPr>
      <t xml:space="preserve"> -</t>
    </r>
    <r>
      <rPr>
        <b/>
        <sz val="11"/>
        <color rgb="FFFF0000"/>
        <rFont val="Calibri"/>
        <family val="2"/>
        <charset val="238"/>
        <scheme val="minor"/>
      </rPr>
      <t xml:space="preserve"> </t>
    </r>
    <r>
      <rPr>
        <b/>
        <u/>
        <sz val="11"/>
        <rFont val="Calibri"/>
        <family val="2"/>
        <charset val="238"/>
        <scheme val="minor"/>
      </rPr>
      <t>NŐK</t>
    </r>
    <r>
      <rPr>
        <b/>
        <sz val="11"/>
        <color theme="3"/>
        <rFont val="Calibri"/>
        <family val="2"/>
        <charset val="238"/>
        <scheme val="minor"/>
      </rPr>
      <t xml:space="preserve"> </t>
    </r>
    <r>
      <rPr>
        <b/>
        <sz val="11"/>
        <rFont val="Calibri"/>
        <family val="2"/>
        <charset val="238"/>
        <scheme val="minor"/>
      </rPr>
      <t xml:space="preserve">- </t>
    </r>
    <r>
      <rPr>
        <b/>
        <sz val="11"/>
        <color rgb="FFFF0000"/>
        <rFont val="Calibri"/>
        <family val="2"/>
        <charset val="238"/>
        <scheme val="minor"/>
      </rPr>
      <t>résztvevők tényleges száma</t>
    </r>
    <r>
      <rPr>
        <b/>
        <sz val="11"/>
        <color rgb="FF000000"/>
        <rFont val="Calibri"/>
        <family val="2"/>
        <charset val="238"/>
        <scheme val="minor"/>
      </rPr>
      <t xml:space="preserve">
</t>
    </r>
    <r>
      <rPr>
        <i/>
        <sz val="11"/>
        <color theme="3"/>
        <rFont val="Calibri"/>
        <family val="2"/>
        <charset val="238"/>
        <scheme val="minor"/>
      </rPr>
      <t>*Indikátor definíció szerint értelmezendő</t>
    </r>
  </si>
  <si>
    <t>TOP_Plusz-3.2.1.</t>
  </si>
  <si>
    <t>Fenntartható humán fejlesztések Kecskeméten</t>
  </si>
  <si>
    <t>Kecskemét Megyei Jogú Város Önkormányzata</t>
  </si>
  <si>
    <t>2) Ifjúsági közösségfejlesztő és képzési programok, kapcsolódó tevékenységek támogatása:
iv. Helyi fiatalok hasznos szabadidő eltöltését, információhoz jutását, társadalmi részvételét támogató tevékenységek, programok.</t>
  </si>
  <si>
    <t>Igen</t>
  </si>
  <si>
    <t>Nem</t>
  </si>
  <si>
    <t>Kecskemét</t>
  </si>
  <si>
    <t>Főtér és Vasútkert, vagy rendezvénytartási engedélynek megfelelő helyszín</t>
  </si>
  <si>
    <t xml:space="preserve">A tizenéves korosztály hiánypótló rendezvénye az iskola befejezésével. Délelőtt: játékos vetélkedő a főtéren az együttműködő szervezetek állomásaival.
Este: a diákok és a fiatalok zenés-táncos mulatsága, ismert hazai fellépőkkel.
</t>
  </si>
  <si>
    <t>2) A helyi cselekvési terv alapján a célterület lakosságának kulturális közösségi együttműködését dinamizáló és fenntartó közösségi akciók, tevékenységek, események, programok, folyamatok, rendezvények megvalósítása.</t>
  </si>
  <si>
    <t>Városrészi nap/napok ct. 12</t>
  </si>
  <si>
    <t>Városrészi nap/napok ct. 13</t>
  </si>
  <si>
    <t>Városrészi nap/napok ct. 14</t>
  </si>
  <si>
    <t>Városrészi nap/napok ct. 18</t>
  </si>
  <si>
    <t>Városrészi nap/napok ct. 19</t>
  </si>
  <si>
    <t>Célterület polgárai közösségé szerveződésének támogatása, a generációk közötti kapcsolat erősítése, kulturális-, ismeretterjesztő-, sport-, a szabadidő aktív eltöltését biztosító programok lebonyolításával. Hátrányos helyzetűeket célzó kiemelt kísérőprogramokkal.</t>
  </si>
  <si>
    <t>Kecskemét, minimum 6 különböző helyszín</t>
  </si>
  <si>
    <t>Célterületen lévő közösségi házak, közösségi színterek</t>
  </si>
  <si>
    <t>3) Részvételi fórumok elindítása, működtetése, meglévők fejlesztése.</t>
  </si>
  <si>
    <t>Jeles napok, naptári ünnepek megismerése, az ünnepkörhöz kapcsolódó hagyományok, népszokások felelevenítése, ünnepkörhöz kapcsolódó zenei, irodalmi művek megismerése, kézműves alkotásokkal közösségépítés, több generáció együttes alkotása, generációk közötti tudásátadás, generációk közötti kapcsolat erősítése az adott közösség igényei alapján.</t>
  </si>
  <si>
    <t>nem</t>
  </si>
  <si>
    <t>Részvételi fórum ct. 1</t>
  </si>
  <si>
    <t>Részvételi fórum ct. 2</t>
  </si>
  <si>
    <t>Részvételi fórum ct. 3</t>
  </si>
  <si>
    <t>Részvételi fórum ct. 4</t>
  </si>
  <si>
    <t>Részvételi fórum ct. 5</t>
  </si>
  <si>
    <t>Részvételi fórum ct. 6</t>
  </si>
  <si>
    <t>Részvételi fórum ct. 7</t>
  </si>
  <si>
    <t>Részvételi fórum ct. 8</t>
  </si>
  <si>
    <t>Részvételi fórum ct. 9</t>
  </si>
  <si>
    <t>Részvételi fórum ct. 10</t>
  </si>
  <si>
    <t>Részvételi fórum ct. 11</t>
  </si>
  <si>
    <t>Részvételi fórum ct. 12</t>
  </si>
  <si>
    <t>Részvételi fórum ct. 13</t>
  </si>
  <si>
    <t>Részvételi fórum ct. 14</t>
  </si>
  <si>
    <t>Részvételi fórum ct. 15</t>
  </si>
  <si>
    <t>Részvételi fórum ct. 16</t>
  </si>
  <si>
    <t>Részvételi fórum ct. 17</t>
  </si>
  <si>
    <t>Részvételi fórum ct. 18</t>
  </si>
  <si>
    <t>Részvételi fórum ct. 19</t>
  </si>
  <si>
    <t>Részvételi fórum ct. 20</t>
  </si>
  <si>
    <t>Egy konkrét célra szerveződött, a közösség tagjainak részvételével megvalósuló olyan nyilvános találkozók, melyeken a helyi közösséget foglalkoztató kérdéseket, problémákat járják körbe, abból a célból, hogy közösségi válaszok szülessenek az adott problémára.</t>
  </si>
  <si>
    <t>Projekt munkacsoport ülés</t>
  </si>
  <si>
    <t>Programokat megvalósító támogatást igénylő, konzorciumi tagok és egyéb, projekt keretében együttműködő intézmények, szervezetek munkacsoportokban elemzik és értékelik a lakossági igényeket, belőle cselekvési tervet készítenek, melynek megvalósítását együttesen végzik.</t>
  </si>
  <si>
    <t>Kecskemét Megyei Jogú Város Polgármesteri Hivatala</t>
  </si>
  <si>
    <t>A) Általános elvárás</t>
  </si>
  <si>
    <t>Ifjúsági közösségi installáció felépítése</t>
  </si>
  <si>
    <t>Hírös Agóra Kulturális Központ</t>
  </si>
  <si>
    <t>Városháza és Főtér</t>
  </si>
  <si>
    <t>2025. január 1.</t>
  </si>
  <si>
    <t>2029. június 29.</t>
  </si>
  <si>
    <t>Bringás barangolás a környezetvédelem jeles napjain</t>
  </si>
  <si>
    <t> Víz Világnapja (március 22.)
 Föld Napja (április 22.)
 Madarak és Fák Napja (május 10.)
 Biológiai Sokféleség Nemzetközi Napja (május 22.)
 Európai Nemzeti Parkok Napja (május 24.)
 Környezetvédelmi Világnap (június 5.)
 Magyar Nemzeti Parkok Hete (július 3-9.)
 Európai Mobilitási Hét (szeptember 16-22.)
 Autómentes Nap (szeptember 22.)
 Erdők Hete (október 3 – 8.)
 Állatok Világnapja (október 4.)</t>
  </si>
  <si>
    <t>1) kerékpáros kultúra emelésére hivatott népszerűsítő, oktató, ösztönző kampányok, rendezvények, bebiciklizés megvalósítása;</t>
  </si>
  <si>
    <t>Kecskemét teljes közigazgatási területe, Fő helyszín a Főtér</t>
  </si>
  <si>
    <t>Kecskemét közigazgatási területe</t>
  </si>
  <si>
    <t>Városrészi nap/napok ct. 8
Pl.  Városi gyereknap
Városi futóverseny több célterület összevonásával
Gasztrohétvége a helyi  ízek bemutatása jegyében</t>
  </si>
  <si>
    <t>Környezetvédelemmel kapcsolatos rendezvény, 
pl. Európai mobilitási hét és autómentes nap</t>
  </si>
  <si>
    <t>Szakmai tevékenységekhez kapcsolódó szolgáltatások költségei	
Egyéb szakértői szolgáltatás költségei
Szakmai tevékenységekhez kapcsolódó szolgáltatások költségei	
Egyéb szolgáltatási költségek
Beruházáshoz kapcsolódó költségek	
Eszközbeszerzés költségei
Szakmai tevékenységekhez kapcsolódó szolgáltatások költségei	
Marketing, kommunikációs szolgáltatások költségei
Szakmai megvalósításban közreműködő munkatársak költségei	
Szakmai megvalósításhoz kapcsolódó személyi jellegű ráfordítás
Szakmai megvalósításhoz kapcsolódó egyéb költségek	
Szakmai megvalósításhoz kapcsolódó anyagköltség</t>
  </si>
  <si>
    <t>Amennyiben egy település több olyan programmal is érintett, amely a TPR10 indikátorhoz hozzájárul, szükséges az indiktor célérték többszöröződések kiszűrése. Egy település csak egyszer számítható az indikátorba. Kérjük jelölje a 'F12' cellában a többszöröződésmentes célértéket:</t>
  </si>
  <si>
    <t>2.Beruházáshoz kapcsolódó költségek
a. Eszközbeszerzés költségei</t>
  </si>
  <si>
    <t>4.Szakmai megvalósításban közreműködő munkatársak költségei	
a.Szakmai megvalósításhoz kapcsolódó személyi jellegű ráfordítás
5.Szakmai megvalósításhoz kapcsolódó egyéb költségek	
a.Szakmai megvalósításhoz kapcsolódó anyagköltség</t>
  </si>
  <si>
    <t>2.Szakmai tevékenységekhez kapcsolódó szolgáltatások költségei a)Egyéb szakértői szolgáltatás költségei
3.Szakmai tevékenységekhez kapcsolódó szolgáltatások költségei	
f.Egyéb szolgáltatási költségek
2.Beruházáshoz kapcsolódó költségek 
a. Eszközbeszerzés költségei
3.Szakmai tevékenységekhez kapcsolódó szolgáltatások költségei	
c.Marketing, kommunikációs szolgáltatások költségei
4.Szakmai megvalósításban közreműködő munkatársak költségei	
a. Szakmai megvalósításhoz kapcsolódó személyi jellegű ráfordítás</t>
  </si>
  <si>
    <t xml:space="preserve">Városrészi nap/napok ct. 1
Pl. Petőfivárosi szüreti mulatság
</t>
  </si>
  <si>
    <t>Városrészi nap/napok ct. 4
Pl. Széchenyivárosi napok</t>
  </si>
  <si>
    <t>Városrészi nap/napok ct. 5
Pl. Széchenyivárosi napok</t>
  </si>
  <si>
    <t>Városrészi nap/napok ct. 6
Pl. Széchenyivárosi napok</t>
  </si>
  <si>
    <t>Városrészi nap/napok ct. 7
Pl. Ökofeszt a Bethlenvárosban</t>
  </si>
  <si>
    <t xml:space="preserve">Pl. Tanévzáró Fesztivál és Városi Diákvetélkedő </t>
  </si>
  <si>
    <t>2026 Június
2027 Június
2028 Június
2029 Június</t>
  </si>
  <si>
    <t>Pl. Kecskeméti Ifjúsági Fesztivál</t>
  </si>
  <si>
    <t>2026 tavasz
2027 tavasz
2028 tavasz
2029 tavasz</t>
  </si>
  <si>
    <t xml:space="preserve">2025 tél
2026 tél
2027 tél
2028 tél
</t>
  </si>
  <si>
    <t>4 éven keresztül, évente 2 alkalommal (2025-2029)</t>
  </si>
  <si>
    <t>2027 nyár
2028 nyár</t>
  </si>
  <si>
    <t>Pl. Ifjúsági táncest</t>
  </si>
  <si>
    <t>Tavaszi Ifjúsági- és Diákfórum
Őszi Ifjúsági- és Diákfórum</t>
  </si>
  <si>
    <t>4 éven keresztül, 
évente 1 alkalommal (2025-2029)</t>
  </si>
  <si>
    <t>Városrészi nap/napok ct. 9
Pl. Családi nap a Mezei utcában</t>
  </si>
  <si>
    <t>Városrészi nap/napok ct. 10
Pl. Hunyadivárosi napok</t>
  </si>
  <si>
    <t>Városrészi nap/napok ct. 11
Pl. Roma gasztronapok</t>
  </si>
  <si>
    <t>4 éven keresztül, 
évente min.  2 alkalommal (2025-2029)</t>
  </si>
  <si>
    <t>5 éven keresztül, 
évente 2 alkalommal</t>
  </si>
  <si>
    <t>Évente ismétlődő, 3 éven keresztül  (2026 -2028)</t>
  </si>
  <si>
    <t>Városrészi nap/napok ct. 2
Pl. Kadarka fesztivál</t>
  </si>
  <si>
    <t>Városrészi nap/napok ct. 15
Pl. Kadafalvi napok</t>
  </si>
  <si>
    <t>Városrészi nap/napok ct. 16
Pl.Szeleifalusi napok</t>
  </si>
  <si>
    <t>Városrészi nap/napok ct. 17
Pl.Ménteleki családi nap</t>
  </si>
  <si>
    <t>Városrészi nap/napok ct. 20
Pl. Gyerekjó - Család és gyermekjóléti központ rendezvény, 
Tedd+Add önkéntes találkozó</t>
  </si>
  <si>
    <t>Városrészi nap/napok ct. 3
Pl. Idősek napi rendezvény</t>
  </si>
  <si>
    <t xml:space="preserve">Pl. Nyitott Városháza </t>
  </si>
  <si>
    <t>Egészségfejlesztést támogató komplex tematikus programok</t>
  </si>
  <si>
    <t>Tematikus előadássorozat 1.</t>
  </si>
  <si>
    <t>3 részből álló előadássorozat, mely előadásonként is, de összehangoltan is fejleszti a mentális egészséget, illetve növeli az egészséges táplálkozással kapcsolatos ismereteket, valamint elősegíti a pozitív pszichológiai szemlélet terjedését. A projekt időtartama alatt 30 előadássorozat tervezett. Az indikátor értékébe minden hátrányos helyzetű csoportokat célzó akciókon, eseményeken, programokon, rendezvényeken (összefoglaló néven: programokon) részt vett személy beleszámít, így előfordulhat, hogy egy személy több program kapcsán is számításba kerül. Az indikátorértéket aképpen határoztuk meg ennek megfelelően, hogy ha a hátrányos helyzetű személy legalább egy eseményen részt vesz, akkor az indikátorba beleszámít.</t>
  </si>
  <si>
    <t>2025-2029</t>
  </si>
  <si>
    <t>Kecskemét különböző városrészei</t>
  </si>
  <si>
    <t>Egyéb szakértői szolgáltatás költségei
Szakmai megvalósításhoz kapcsolódó személyi jellegű ráfordítás
Eszközbeszerzés költségei
Szakmai megvalósításhoz kapcsolódó bérleti díj
Szakmai megvalósításhoz kapcsolódó anyagköltség</t>
  </si>
  <si>
    <t>Tematikus előadássorozat 2.</t>
  </si>
  <si>
    <t>3 részből álló előadássorozat, melynek középpontjában a betegségmegelőzés, betegségfelismerés, balesetmegelőzés állnak. Az előadások önállóan is kifejtik az egészségfejlesztő hatást, azonban együttesen még nagyobb hatás érhető el. A projekt időtartama alatt 8 előadássorozat tervezett. Az előadások hatását erősítendő, 20 részből álló egészségügyi szakemberek bevonásával készítendő videósorozat is tervezett, mely a projekt befejezése után is elérhető marad. Az indikátor értékébe minden hátrányos helyzetű csoportokat célzó akciókon, eseményeken, programokon, rendezvényeken (összefoglaló néven: programokon) részt vett személy beleszámít, így előfordulhat, hogy egy személy több program kapcsán is számításba kerül. Az indikátorértéket aképpen határoztuk meg ennek megfelelően, hogy ha a hátrányos helyzetű személy legalább egy eseményen részt vesz, akkor az indikátorba beleszámít.</t>
  </si>
  <si>
    <t>Szűrővizsgálatokon való részvételre ösztönzés, egyéni állapotfelmérés, szűrővizsgálatok helyben történő biztosítása</t>
  </si>
  <si>
    <t>Szűrővizsgálatok helyben történő biztosítása rendezvényeken</t>
  </si>
  <si>
    <t>Az igényfelmérésekhez igazodva, egyes tematikus előadássorozatokhoz kapcsolódóan, további elemként Kecskemét különböző helyszínein szűrőbuszok biztosítása, ahol a betegségmegelőzés, betegségfelismerés áll a középpontban. A projekt időtartama alatt 10 alkalommal tervezett szűrőbusz biztosítása.</t>
  </si>
  <si>
    <t>Szakmai megvalósításhoz kapcsolódó egyéb költségek</t>
  </si>
  <si>
    <t>Fogyatékkal élő személyek társadalmi befogadásának elősegítése</t>
  </si>
  <si>
    <t>Interaktív előadássorozat a fogyatékkal élő személyek társadalmi integrációja érdekében</t>
  </si>
  <si>
    <t>3 részből álló, társadalmi integrációt elősegítő előadássorozat. Az előadásokat fogyatékkal élő személyek által működtetett civil szervezetek közreműködésével tartjuk (az előadók között szerepelhet mozgássérülteket, látássérülteket, hallássérülteket, értelmi fogyatékosokat, beszédfogyatékosokat és autista személyeket képviselő civil szervezet). Az előadások önállóan is kifejtik az egészségfejlesztő hatást, azonban együttesen még nagyobb hatás érhető el. A projekt időtartama alatt 5 előadássorozat tervezett. Az indikátor értékébe minden hátrányos helyzetű csoportokat célzó akciókon, eseményeken, programokon, rendezvényeken (összefoglaló néven: programokon) részt vett személy beleszámít, így előfordulhat, hogy egy személy több program kapcsán is számításba kerül. Az indikátorértéket aképpen határoztuk meg ennek megfelelően, hogy ha a hátrányos helyzetű személy legalább egy eseményen részt vesz, akkor az indikátorba beleszámít.</t>
  </si>
  <si>
    <t>Szülésre, családdá válásra felkészítő tanácsadás</t>
  </si>
  <si>
    <t>Életvezetési gyakorlati foglalkozás az új élethelyzetben</t>
  </si>
  <si>
    <t xml:space="preserve">A szülők észrevétlenül születnek, mellettünk vannak, szeretnek, támogatnak, de nem is olyan könnyű feladat ez, hiszen óriásit változtak anyáink, nagyanyáink kora óta az ajánlások. Új távlatok nyíltak a pszichológia, mentális, testi, lelki fejlődés területén, melyek felülírták a korábbi szokásokat, bevésődéseket. Gyakorló szakember segítségével ismertetjük meg az édesanyákat az új eszközök használatával. A projekt időtartama alatt 10 előadás tervezett. </t>
  </si>
  <si>
    <t>Életmódváltó és közösségi egészségnevelési programok megvalósítása</t>
  </si>
  <si>
    <t>Család-munka egyensúlyával kapcsolatos gyakorlati foglalkozás</t>
  </si>
  <si>
    <r>
      <rPr>
        <b/>
        <sz val="11"/>
        <color theme="1"/>
        <rFont val="Calibri"/>
        <family val="2"/>
        <charset val="238"/>
      </rPr>
      <t xml:space="preserve">Foglalkozás1: </t>
    </r>
    <r>
      <rPr>
        <sz val="11"/>
        <color theme="1"/>
        <rFont val="Calibri"/>
        <family val="2"/>
        <charset val="238"/>
      </rPr>
      <t xml:space="preserve">Olyan személyekhez szólunk, akik gyermekeik születését követően visszatérnének a munkaerő-piacra, de eddigi munkájukat már nem tudják folytatni vagy új feltételekkel tudnák csak folytatni. Kiscsoportos felkészítő foglalkozásunk keretében előre körbejárjuk ezt a manapság kényesnek számító témát. Ezzel párhuzamosan megismertetjük a résztvevőket azokkal az eszközökkel, melyek az önbizalom erősítésében, az új munkahely keresésében, saját maguk munkaerőpiacon történő „eladásában” nyújtanak segítséget. Cél esetükben is a munka és magánélet közötti egyensúly kialakulása.
</t>
    </r>
    <r>
      <rPr>
        <b/>
        <sz val="11"/>
        <color theme="1"/>
        <rFont val="Calibri"/>
        <family val="2"/>
        <charset val="238"/>
      </rPr>
      <t xml:space="preserve">Foglalkozás2: </t>
    </r>
    <r>
      <rPr>
        <sz val="11"/>
        <color theme="1"/>
        <rFont val="Calibri"/>
        <family val="2"/>
        <charset val="238"/>
      </rPr>
      <t xml:space="preserve">A kisgyermekes anyukák hajlamosak magukat (egy időre) hátrébb sorolni, mert a gyerekek, a család az első, sok a vélt vagy valós elvárás. Kiscsoportos felkészítő foglalkozásunkon gyakorló segítő szemléletű felkészítés keretében segítjük az anyukákat, hogy a gyermekek mellett is megengedhessék maguknak, hogy (új) önmaguk lehessenek, mely az egész családra hosszú távon jó hatással lesz. Hozzásegíti a munkába visszatérő kisgyermekes édesanyákat, hogy meglássák, felfedezzék régi és új értékeiket, melyeket a család koordinálása mellet sok esetben a munka világában is kiválóan kamatoztatni tudnak, munkavégzésükben, munkatempójukban minőségi javulás érhető el.
A projekt időtartama alatt 10 előadás tervezett. </t>
    </r>
  </si>
  <si>
    <t>Az anyák egészségtudatos magatartását, mentális egészségfejlesztését támogató közösségi tevékenységek</t>
  </si>
  <si>
    <t>Gyermekneveléssel kapcsolatos gyakorlati foglalkozás</t>
  </si>
  <si>
    <r>
      <rPr>
        <b/>
        <sz val="11"/>
        <color theme="1"/>
        <rFont val="Calibri"/>
        <family val="2"/>
        <charset val="238"/>
      </rPr>
      <t xml:space="preserve">Foglalkozás1: </t>
    </r>
    <r>
      <rPr>
        <sz val="11"/>
        <color theme="1"/>
        <rFont val="Calibri"/>
        <family val="2"/>
        <charset val="238"/>
      </rPr>
      <t xml:space="preserve">A gyermekek támogatása mindennapi, de nem mindennapos feladatokat, sokszor nehézségeket ró a szülőkre. Kiscsoportos készségfejlesztő foglalkozásunk keretében elsősorban a szülőket erősítjük, támogatjuk, hogy „elég jó” szülőként tudjanak funkcionálni. A kiscsoportos foglalkozás célja, hogy a munkaerő-piaci szempontból hátrányos helyzetű (pl.: kisgyermekes, fogyatékos gyermeket nevelő vagy fogyatékossággal élő, gyermekét egyedül nevelő, nagycsaládos) szülők kezébe a szülői kompetenciákat megerősítő, szemléletváltó kommunikációt lehetővé tevő eszköztárat adjon, melyet elsősorban családjuk menedzselése során és az élet más területén is - pl. munkavégzés során- magabiztosan alkalmazhatnak. Cél a helyzetükből adódó hátrányok csökkentése, a munkaerő-piacra történő visszatérés elősegítése.
</t>
    </r>
    <r>
      <rPr>
        <b/>
        <sz val="11"/>
        <color theme="1"/>
        <rFont val="Calibri"/>
        <family val="2"/>
        <charset val="238"/>
      </rPr>
      <t xml:space="preserve">Foglalkozás2: </t>
    </r>
    <r>
      <rPr>
        <sz val="11"/>
        <color theme="1"/>
        <rFont val="Calibri"/>
        <family val="2"/>
        <charset val="238"/>
      </rPr>
      <t xml:space="preserve">A gyermeknevelés, gyermekek motivációja nem kis fejtörést okoz a mai szülőknek. A munkával töltött időből jelentős perceket, órákat vehet el az, ha a szülők nem a munkára koncentrálnak, hanem épp a gyermekeikkel kapcsolatos problémák miatt nyugtalanok, dekoncentráltak. Kiscsoportos készségfejlesztő foglalkozásunkon a trénerek játékos módszereket mutatnak, melyeket alkalmazva lépésről lépésre javul a szülők és gyermekek közti párbeszéd, hozzájárulva ezzel a kiegyensúlyozottabb családi mindennapokhoz és ahhoz, hogy a munkavégzés során a munkafeladatokra tudjanak koncentrálni. A kiscsoportos foglalkozás hozzájárul a család és a munka közötti összhang folyamatos fenntartásához.
A projekt időtartama alatt 10 előadás tervezett. </t>
    </r>
  </si>
  <si>
    <t>Ifjúsági, oktatási és foglakoztatási szektor helyi szereplőinek együttműködését elősegítő programok (közösségi fotótár létrehozása)</t>
  </si>
  <si>
    <t>Közösségi fotótár workshop, illetve az alprojekt megvalósítása</t>
  </si>
  <si>
    <t>Az ifjúsági, oktatási és foglalkoztatási szereplők összefogásával tervezett tevékenység (közösségi fotótár létrehozása) a kialakítandó együttműködéseknek köszönhetően multiplikátor hatással bír, ezáltal hosszú távon szolgálja a fiatalok megtartását. Maga a produktum pedig jó lehetőséget teremt a város lakosságának a különböző városi eseményeken készült fényképek közötti böngészésre, illetve a város történelmének képeken keresztüli megismerésére és információhoz jutásra a városról. A szakszerűen kategorizált és válogatott fényképek akár városi vetélkedők forrásanyagaként vagy rendezvényinstallációkhoz is felhasználhatók.</t>
  </si>
  <si>
    <t xml:space="preserve">Szakmai megvalósításhoz kapcsolódó bérleti díj
Immateriális javak beszerzése
Egyéb szakértői szolgáltatás költségei
</t>
  </si>
  <si>
    <t>Helyi fiatalok hasznos szabadidő eltöltését, információhoz jutását, társadalmi részvételét támogató tevékenységek, programok (társadalmi felelősségvállalás erősítése)</t>
  </si>
  <si>
    <t>Fiatalok társadalmi részvételét támogató programok - Civil szervezetek programjai és alprojekt megvalósítása</t>
  </si>
  <si>
    <t>A társadalmi felelősségvállalást ösztönző program keretében tervezett rövid távú beavatkozásokkal elkezdődhet az előreláthatóan évtizedekben mérhető időtávon végbemenő szemléletváltozás a fiatalok, illetve rajtuk keresztül a város lakossága körében. A program a helyi civil szervezetek bevonásával törekszik a fiatalok társadalmi részvételének előmozdítására, melyet változatos eszközökkel tervez elérni.</t>
  </si>
  <si>
    <t>2024-2029</t>
  </si>
  <si>
    <t>Egyéb szakértői szolgáltatás költségei
Eszközbeszerzés költségei
Immateriális javak beszerzése
Marketing, kommunikációs szolgáltatások költségei
Szakmai megvalósításhoz kapcsolódó anyagköltség
Szakmai megvalósításhoz kapcsolódó bérleti díj
Szakmai megvalósításhoz kapcsolódó egyéb költségek
Szakmai megvalósításhoz kapcsolódó személyi jellegű ráfordítás</t>
  </si>
  <si>
    <t>Egészséges idősödést támogató korbarát program fejlesztése Kecskeméten</t>
  </si>
  <si>
    <t xml:space="preserve"> Előadássorozat a korbarát elvárások területei szerint</t>
  </si>
  <si>
    <t>Ha egy település szeretne megfelelni a korbarát elvárásoknak, akkor egy nyolc területből álló szempontrendszernek kell megfelelnie: 1. Szabadtéri terek és épületek; 2. Közlekedés; 3. Lakhatás; 4. Társadalmi-közösségi részvétel; 5. Tisztelet és a társadalmi befogadás; 6. Az állampolgári részvétel a közügyekben, a foglalkoztatás helyzete; 7. Hatékony kommunikáció az idősekkel, az információ-áramlás milyensége; 8. Közösségi támogatás és az egészségügyi szolgáltatások. Ezt az elvárásrendszert adaptálja a projekt Kecskemét leginkább idősödő városrészeire. Az elvárások mentén képzéseket, felvilágosító programokat, workshopokat tartunk az idősödő (max. 3) városrészekben.  (8 témakörben 1-1 előadás, ez 3 városrészben összesen 24 előadás egy 1 évben.)</t>
  </si>
  <si>
    <t>3 városrész</t>
  </si>
  <si>
    <t>2a) Eszközbeszerzés költségei, 3a4) Képzéshez kapcsolódó költségek, oktatók költségei, 3a7) Képzés céljára használt helyiségek bérleti díja, 3b2) felmérések, kimutatások, adatbázisok, kutatások, tanulmányok készítésének költsége, 3b4) egyéb szakértői díjak, tanácsadás költsége, 3c2) rendezvényszervezés, kapcsolódó ellátási, ún. „catering” költségek, reprezentációs költségek, 3e2) szakmai megvalósításhoz kapcsolódó eszközök és immateriális javak bérlési költsége, 4a1) Szakmai megvalósításban közreműködő munkatársak költségei 4a2) adók, járulékok, 4a3 személyi jellegű egyéb k ifizetések</t>
  </si>
  <si>
    <t>2a) Eszközbeszerzés költségei, 3) Szakmai tevékenységekhez kapcsolódó szolgáltatások költségei, a1) tananyag fejlesztése, a4) oktatók költségei, a4) oktatók költségei, b4) egyéb szakértői díjak, tanácsadás költsége, 4) Szakmai megvalósításban közreműködő munkatársak költségei, a1) munkabér, a2) foglalkoztatást terhelő adók, járulékok, a3) személyi jellegű egyéb kifizetések, 5a) Szakmai megvalósításhoz kapcsolódó anyagköltség, b) Szakmai megvalósításhoz kapcsolódó egyéb költségek, 8) Általános rezsiköltség, 9) Adók, közterhek</t>
  </si>
  <si>
    <t>Gyalogbusz</t>
  </si>
  <si>
    <t>Képzés a gyalogbusz "buszvezetőknek"</t>
  </si>
  <si>
    <t>A Gyalogbusz-program célja, hogy ne autóval vagy tömegközlekedéssel induljanak a gyerekek az iskolába, hanem gyalog, ezzel népszerűsítve az egészségesebb és környezettudatosabb életmódot. A Gyalogbusz "sofőrjei" önkéntes nagyszülők, nyugdíjasok, akik számára évente 1 alkalommal képzést szervezünk (KRESZ, elsősegélynyújtás, adatvédelem, stb. témákra építve), hogy megfelelő körültekintéssel tudják a vállalt feladatukat ellátni.</t>
  </si>
  <si>
    <t>2a) Eszközbeszerzés költségei, 3) Szakmai tevékenységekhez kapcsolódó szolgáltatások költségei, a4) oktatók költségei, a4) oktatók költségei, b4) egyéb szakértői díjak, tanácsadás költsége, 4) Szakmai megvalósításban közreműködő munkatársak költségei, a1) munkabér, a2) foglalkoztatást terhelő adók, járulékok, a3) személyi jellegű egyéb kifizetések, 5a) Szakmai megvalósításhoz kapcsolódó anyagköltség, b) Szakmai megvalósításhoz kapcsolódó egyéb költségek, 8) Általános rezsiköltség, 9) Adók, közterhek</t>
  </si>
  <si>
    <t>a) Eszközbeszerzés költségei, 3) Szakmai tevékenységekhez kapcsolódó szolgáltatások költségei, a4) oktatók költségei, a4) oktatók költségei, b4) egyéb szakértői díjak, tanácsadás költsége, 4) Szakmai megvalósításban közreműködő munkatársak költségei, a1) munkabér, a2) foglalkoztatást terhelő adók, járulékok, a3) személyi jellegű egyéb kifizetések, 5a) Szakmai megvalósításhoz kapcsolódó anyagköltség, b) Szakmai megvalósításhoz kapcsolódó egyéb költségek, 8) Általános rezsiköltség, 9) Adók, közterhek</t>
  </si>
  <si>
    <t>A hosszú életre való felkészülés kompetenciái</t>
  </si>
  <si>
    <t xml:space="preserve"> Előadássorozat a hosszú életre való felkészítés jegyében</t>
  </si>
  <si>
    <t>Az emberek többsége felkészületlenül, tudatos tervezés nélkül kezdi meg nyugdíjas éveit. Nincsenek modelljeink, tudásunk erről az életszakaszról, így szükséges olyan eseménysorozatot indítani, ami szakemberek segítségével tárja fel ennek a várható élethelyzetnek a mentális, pénzügyi, jogi, karrier, önismereti stb. szempontjait, lehetőségeit, eszközeit. Évi 9 előadás megszervezését tervezzük 4 éven keresztül.</t>
  </si>
  <si>
    <t>1) Projektelőkészítés költsége a) Előzetes tanulmányok, dokumentumok költségei, 2a) Eszközbeszerzés költsége, b2) szoftver bekerülési értéke, 3a1) tananyag fejlesztés, kivitelezés, a4) oktatók költségei, a7) képzés céljára használt helyiségek, illetve eszközök bérleti díja, 3c2) catering költségek, 4) Szakmai megvalósításban közreműködő munkatársak költségei: a1) munkabér, a2) a foglalkoztatást terhelő adók, 5a) Szakmai megvalósításhoz kapcsolódó anyagköltség, 8) Általános rezsi költség, 9) Adók</t>
  </si>
  <si>
    <t>Családi ügyintéző tréning</t>
  </si>
  <si>
    <t>Családi ügyintéző igénybevételével, bizonyos szintig csökkenthető lenne a munka és magánélet közti feszültség, mely a munkahelyi teljesítmény javulásához járulna hozzá. A családi ügyintéző szerep kviáló lehetőség lenne a nyugdíjasok számára, hogy munkahelyi kapcsolataikat és aktivitásukat továbbra is fenntartsák, de egy kötetlenebb formában dolgozhassanak tovább. A hosszabb aktivitással késleltethető a mentális és testi leépülés.</t>
  </si>
  <si>
    <t>1) Projektelőkészítés költsége a) Előzetes tanulmányok, dokumentumok költségei, 2a) Eszközbeszerzés költsége, 3a1) tananyag fejlesztés, kivitelezés, a4) oktatók költségei, a7) képzés céljára használt helyiségek, illetve eszközök bérleti díja, 3b4) egyéb szakértői díjak, tanácsadás költsége 3c2) catering költségek, 4) Szakmai megvalósításban közreműködő munkatársak költségei: a1) munkabér, a2) a foglalkoztatást terhelő adók, 5a) Szakmai megvalósításhoz kapcsolódó anyagköltség, 8) Általános rezsi költség, 9) Adók</t>
  </si>
  <si>
    <t>2a) Eszközbeszerzés költsége, 3a1) a4) oktatók költségei, a7) képzés céljára használt helyiségek, illetve eszközök bérleti díja, 3b4) egyéb szakértői díjak, tanácsadás költsége 3c2) catering költségek, 4) Szakmai megvalósításban közreműködő munkatársak költségei: a1) munkabér, a2) a foglalkoztatást terhelő adók, 5a) Szakmai megvalósításhoz kapcsolódó anyagköltség, 8) Általános rezsi költség, 9) Adók</t>
  </si>
  <si>
    <t>Szakmai metaKORfózis - Új esélyek a munkaerőpiacon - Egyéni karrier tanácsadás és konzultáció idősödők számára</t>
  </si>
  <si>
    <t>Egyéni karrier tanácsadás és konzultáció idősödők számára</t>
  </si>
  <si>
    <t>Jelentős előnyt nyújtanak az egyéni szakértői karriertanácsadások, hiszen lehetőséget biztosítanak arra, hogy a résztvevők speciális helyzetükkel kapcsolatban konkrét, testreszabott tanácsokat és útmutatást kapjanak. Az egyéni konzultációk során felmerülő kérdések és javaslatok segíthetik a további fejlődést és a sikeres megvalósítást. Ezeken az alkalmakon kiemelt figyelmet fordítanak az önéletrajzírás, motivációs levél készítés és az állásinterjúra való felkészítés területeire.</t>
  </si>
  <si>
    <t>2a) Eszközbeszerzés költségei, a1) bekerülési érték, 3) Szakmai tevékenységekhez kapcsolódó szolgáltatások költségei, a7) képzés céljára használt helyiségek, illetve eszközök bérleti díja, "b4) egyéb szakértői díjak, tanácsadás költsége (pl.: helyi cselekvési terv készítés, helyi
esélyegyenlőségi program felülvizsgálata)", c2) rendezvényszervezés, kapcsolódó ellátási, ún. „catering” költségek, reprezentációs költségek, 4) Szakmai megvalósításban közreműködő munkatársak költségei: a1) munkabér, a2) foglalkoztatást terhelő adók, járulékok  (szocho 13%!!!), a3) személyi jellegű egyéb kifizetések (cafeteria?: adó 28%), 5) Szakmai megvalósításhoz kapcsolódó egyéb költségek: a) Szakmai megvalósításhoz kapcsolódó anyagköltség, 8) Általános (rezsi) költség: (flat rate!), "a2) vállalat-irányítási költség (jogi, adminisztratív, igazgatási, könyvelési, bérszámfejtési, ellenőrzési,
kontrolling és egyéb, a projekt megvalósítását közvetetten szolgáló tevékenységek ráfordításai)", a5) bankszámla nyitás és vezetés költsége tranzakciós költség, 9) a) Adók, közterhek (ide nem értve a le nem vonható áfát)</t>
  </si>
  <si>
    <t>Szakmai metaKORfózis - Új esélyek a munkaerőpiacon</t>
  </si>
  <si>
    <t>Szakmai filmklub</t>
  </si>
  <si>
    <t>Szakértői irányítással olyan filmek kerülnek bemutatásra és feldolgozásra, amelyek relevánsak az adott szakmai témakörökben. Ezek az alkalmak lehetőséget biztosítanak a résztvevők számára, hogy mélyebb betekintést nyerjenek a témába, és a filmek által bemutatott problémák és megoldások elemzése révén gazdagítsák tudásukat és szakmai ismereteiket.</t>
  </si>
  <si>
    <t>PractiWork pályaorientációs komplex mérések</t>
  </si>
  <si>
    <t>A PractiWork rendszer az egyének értékelésének átfogó és kifinomult eszköze, amely három kulcsfontosságú összetevőt tartalmaz. Ezek együttesen holisztikus képet adnak a résztvevők képességeiről, személyiségéről és munkával kapcsolatos érdeklődéséről. A komponensek jól megalapozott pszichológiai elméleteken alapulnak, ami növeli az értékelési folyamat megbízhatóságát és érvényességét.</t>
  </si>
  <si>
    <t>2) Beruházáshoz kapcsolódó költségek: a1) bekerülési érték, 3) Szakmai tevékenységekhez kapcsolódó szolgáltatások költségei: 3a7) képzés céljára használt helyiségek, illetve eszközök bérleti díja, 3c2) rendezvényszervezés, kapcsolódó ellátási, ún. „catering” költségek, reprezentációs költségek, 3e2) szakmai megvalósításhoz kapcsolódó eszközök és immateriális javak bérlési költsége, 4) Szakmai megvalósításban közreműködő munkatársak költségei: a1) munkabér, a2) foglalkoztatást terhelő adók, járulékok, a3) személyi jellegű egyéb kifizetések (cafeteria?: adó 28%), 5) Szakmai megvalósításhoz kapcsolódó egyéb költségek: a) Szakmai megvalósításhoz kapcsolódó anyagköltség, 8) Általános (rezsi) költség, "a2) vállalat-irányítási költség (jogi, adminisztratív, igazgatási, könyvelési, bérszámfejtési, ellenőrzési,
kontrolling és egyéb, a projekt megvalósítását közvetetten szolgáló tevékenységek ráfordításai)", a5) bankszámla nyitás és vezetés költsége tranzakciós költség, 9) a)Adók, közterhek (ide nem értve a le nem vonható áfát)</t>
  </si>
  <si>
    <t>Szenior Egyetem Kávézó</t>
  </si>
  <si>
    <t>Beszélgetés sorozat</t>
  </si>
  <si>
    <t xml:space="preserve"> A kétheti rendszerességű Szenior Egyetemi előadások tematikájának jelentős részénél a témakör további kibontása szükséges, további kérdéseket szeretnének feltenni a hallgatók. Így kisebb körben, interaktívabb beszélgetési alkalmakat kell szervezni a nyugdíjasok számára közösségi helyszíneken. Ezt az igényt elégíti ki a Szenior Egyetem Kávézó előadássorozat, mely döntően, de nem kizáróan a Szenior Egyetem előadásokhoz kapcsolódva évente minimum 10 interaktív beszélgetést jelent. </t>
  </si>
  <si>
    <t xml:space="preserve"> 2a) Eszközbeszerzés költsége, 3a4) oktatók költségei, a7) képzés céljára használt helyiségek, illetve eszközök bérleti díja, 3b4) egyéb szakértői díjak, tanácsadás költsége 3c2) catering költségek, 4) Szakmai megvalósításban közreműködő munkatársak költségei: a1) munkabér, a2) a foglalkoztatást terhelő adók, 5a) Szakmai megvalósításhoz kapcsolódó anyagköltség, 8) Általános rezsi költség, 9) Adók</t>
  </si>
  <si>
    <t>"Hídépítők"  - programsorozat</t>
  </si>
  <si>
    <t>Előadássorozat a generációs szakadék csökkentése céljából</t>
  </si>
  <si>
    <t xml:space="preserve">Az idősödők több generációval tartanak fenn egyidejűleg szoros kapcsolatot, mely kapcsolat sokszor nem zökkenőmentes. A "Hídépítők" előadás- és programsorozat keretein belül a különböző generációk közötti félreértések és konfliktusok csökkentését tűztük ki célul. Terveink szerint évente 20 alkalommal tartanánk előadást vagy tréninget, további 4 alkalommal pedig intergenerációs foglalkozásokat. </t>
  </si>
  <si>
    <t>Válj digitális állampolgárrá!</t>
  </si>
  <si>
    <t xml:space="preserve"> Válj digitális állampolgárrá tréning</t>
  </si>
  <si>
    <t xml:space="preserve">A digitális alapkompetenciák hiánya napról napra rontja az idősödők munkaerőpiaci esélyeit, ami egyrészt mélyíti a társadalmi egyenlőtlenségeket, másrészt gyengíti Kecskemét versenyképességét. A digitális technológia és szolgáltatásaik széttöredezett elérése, használata senkinek sem hoz hasznot. 
Célunk, olyan tréningek fejlesztése, indítása, melyek világos tematikákat, nagyon gyakorlatias órákat tartalmaznak a teljes mértékben kezdőktől a már haladókig bezárólag. A tréningek végére képesek lesznek a digitális, internet alapú kommunikáció szakszerű alkalmazására, digitális tartalmak létrehozására, problémamegoldásra, IKT biztonság alkalmazására, tisztában lesznek a résztvevők a mesterséges intelligencia alapvető ismereteivel, a digitális gyermekvédelem lehetőségeivel, eszközeivel. a projektrész eredményeként kidolgozásra kerül 4 darab tréning- és foglalkozási program, megvalósul 20 képzés, összesen minimum 200 fő nyugdíjas bevonásával. A projektrész eszközbeszerzést is tartalmaz. </t>
  </si>
  <si>
    <t>1) Projektelőkészítés költsége a) Előzetes tanulmányok, dokumentumok költségei, 2a) Eszközbeszerzés költsége, 3a1) tananyag fejlesztés, kivitelezés, a4) oktatók költségei, a7) képzés céljára használt helyiségek, illetve eszközök bérleti díja, 3b4) egyéb szakértői díjak, tanácsadás költsége 3c2) catering költségek, 4) Szakmai megvalósításban közreműködő munkatársak költségei: a1) munkabér, a2) a foglalkoztatást terhelő adók, 5a) Szakmai megvalósításhoz kapcsolódó anyagköltség, 8) Általános rezsi költség</t>
  </si>
  <si>
    <t>2a) Eszközbeszerzés költsége, 3a1) tananyag fejlesztés, kivitelezés, a7) képzés céljára használt helyiségek, illetve eszközök bérleti díja, 3b4) egyéb szakértői díjak, tanácsadás költsége 3c2) catering költségek, 4) Szakmai megvalósításban közreműködő munkatársak költségei: a1) munkabér, a2) a foglalkoztatást terhelő adók, 5a) Szakmai megvalósításhoz kapcsolódó anyagköltség, 8) Általános rezsi költség</t>
  </si>
  <si>
    <t>Digitális babráló és műhely</t>
  </si>
  <si>
    <t>Digitális babráló tréning</t>
  </si>
  <si>
    <t xml:space="preserve">A A Digitális babráló az a hely, ahol bármi megkérdezhető, bármi begyakorolható, ami digitális. ADigitális babrálóban kiemelt témakörökben (pl. fotódigitalizáció, együttműködés a mesterséges intteligenciával, otthoni okoseszközök beállítása-, kezelése, álhírek-, csalók felismerése, digitális önvédelem) kompetenciafejlesztő foglalkozásokat, tréningeket is tartunk gyakorlott előadók segítségével idősödők számára. Félévenként 1-1 témakört emelünk ki, ezekben havi egy kompetenciafejlesztő tréning és egy babráló foglalkozás lesz. Az évi 12 tréningen 240 fő, míg az évi 12 babráló eseményen 120 főre számítunk. </t>
  </si>
  <si>
    <t xml:space="preserve"> 2a) Eszközbeszerzés költsége, 3a4) oktatók költségei, a7) képzés céljára használt helyiségek, illetve eszközök bérleti díja, 3b4) egyéb szakértői díjak, tanácsadás költsége 4) Szakmai megvalósításban közreműködő munkatársak költségei: a1) munkabér, a2) a foglalkoztatást terhelő adók, 5a) Szakmai megvalósításhoz kapcsolódó anyagköltség, 8) Általános rezsi költség, </t>
  </si>
  <si>
    <t>Digitális babráló foglalkozás</t>
  </si>
  <si>
    <t xml:space="preserve"> 2a) Eszközbeszerzés költsége, 3a7) képzés céljára használt helyiségek, illetve eszközök bérleti díja, 3b4) egyéb szakértői díjak, tanácsadás költsége 4) Szakmai megvalósításban közreműködő munkatársak költségei: a1) munkabér, a2) a foglalkoztatást terhelő adók, 5a) Szakmai megvalósításhoz kapcsolódó anyagköltség, 8) Általános rezsi költség, </t>
  </si>
  <si>
    <t>5 éven keresztül , 
évente 2 alkalommal</t>
  </si>
  <si>
    <r>
      <t xml:space="preserve">Program címe
</t>
    </r>
    <r>
      <rPr>
        <i/>
        <sz val="11"/>
        <color theme="3"/>
        <rFont val="Calibri"/>
        <family val="2"/>
        <charset val="238"/>
        <scheme val="minor"/>
      </rPr>
      <t xml:space="preserve">(Program alatt érthető a támogatható tevékenységekhez kapcsolódó összes akció, közösségi tevékenység, esemény, program, rendezvény, folyamat, Vármegyei Felzárkózási Fórum ülései, Vármegyei Felzárkózási Fórum tematikus munkacsoport ülései, Projekt munkacsoport ülései stb.) A programok példálózó jelleggel kerültek feltüntetésre. </t>
    </r>
  </si>
  <si>
    <t xml:space="preserve">Célja, hogy lehetőséget biztosítson a fiataloknak – elsődlegesen középiskolásoknak és egyetemistáknak- a kulturált keretek között szórakozásra, kötetlen ismerkedésre és kapcsolatépítésre színvonalas és elegáns környezetben. A rendezvényre más városok ifúsági szervezeteinek delegáltjai is meghívásra kerülnek. </t>
  </si>
  <si>
    <t>Az ifúsági fórumok célja, hogy ösztönözzék a fiatalokat a közösségi részvételre, társadalmi felelősségvállalásra és kapcsolatok építésére. Az események keretében különféle előadások és workshopok zajlanak, amelyek a fenntarthatóság mellett a mindennapi kihívásokkal, kommunikációval és a strukturált párbeszéddel is foglalkoznak. Az ilyen fórumok alkalmat adnak a résztvevőknek, hogy találkozzanak helyi döntéshozókkal, megoszthassák tapasztalataikat, új ötleteket merítsenek és gyakorlati megoldásokat találjanak közös problémáikra.</t>
  </si>
  <si>
    <t xml:space="preserve">A felújítását követően minden évben egy héten keresztül a város lakossága és minden generáció számára nyitva áll a Kecskeméti Városháza. A hagyományos és modern programok mindenki számára látogathatóak. Egyetemi városként a program kiemelt célja az ifjúság megszólítása, ezért a programok előkészítésébe és megvalósításába az ifjúsági célcsoport (pl. az ifjúsági önkormányzat, hallgatói önkormányzat) tervezetten bevonásra kerül. </t>
  </si>
  <si>
    <t>Ünnepkörhöz kapcsolódó rendezvények  ct.1
Pl. Húsvéti közösségi akció
Közösségi mozi
Ünnepvárás</t>
  </si>
  <si>
    <t>Ünnepkörhöz kapcsolódó rendezvények  ct.2</t>
  </si>
  <si>
    <t>Ünnepkörhöz kapcsolódó rendezvények  ct.3</t>
  </si>
  <si>
    <t>Ünnepkörhöz kapcsolódó rendezvények  ct.6
Pl.Széchenyivárosi virágos balkonok
Velünk él Ő, a Természet
Fuss egy napot</t>
  </si>
  <si>
    <t>Ünnepkörhöz kapcsolódó rendezvények  ct.5
Pl. A tehetség sokszínű-ismerd fel!
A tehetség sokszínű-adj neki teret!
Mit rejt a kertész sufnija?
Erdők nemzetközi napja kicsit másképp
Köztéri tavasz</t>
  </si>
  <si>
    <t>Ünnepkörhöz kapcsolódó rendezvények  ct.4
Pl.Hírös Bográcsos Hagyományaink
Köztéri zenés délutánok
Széchenyi kupa
Előkertek versenye</t>
  </si>
  <si>
    <t>Ünnepkörhöz kapcsolódó rendezvények  ct.7
Pl. Zenélő utcák, Sportolj Vacsiköz, Ünnepvárás</t>
  </si>
  <si>
    <t>Ünnepkörhöz kapcsolódó rendezvények  ct.8</t>
  </si>
  <si>
    <t>Ünnepkörhöz kapcsolódó rendezvények  ct.9
Pl. Generációs ismeretátadás
Digitális szakadék csökkentése
Ünnepvárás
Ismerd meg hazád!
Életviteli előadások
Roma és magyar hagyományok</t>
  </si>
  <si>
    <t>Ünnepkörhöz kapcsolódó rendezvények  ct.12
Pl. Hagyományőrző falusi disznóvágás
Tavaszi szemétszedés
Húsvétoló
Családi nap a kutyaiskolában
Virágos Műkertváros
Termelői piac
Tökszépségverseny
Adventváró készülődés</t>
  </si>
  <si>
    <t>Ünnepkörhöz kapcsolódó rendezvények  ct.11
Pl. Gyermeknap
Múltunkból építjük a jövőt
Ünnepeljünk együtt!</t>
  </si>
  <si>
    <t>Ünnepkörhöz kapcsolódó rendezvények  ct.13
Pl. Újév köszöntő, közösségi foci Matkón, Közösségi foci Kisfáiban</t>
  </si>
  <si>
    <t>Ünnepkörhöz kapcsolódó rendezvények  ct.15
Pl. Télbanyaégetés és disznótor
Faültetés
Idősek napja
Adventi időszak
Gyermeknap</t>
  </si>
  <si>
    <t>Ünnepkörhöz kapcsolódó rendezvények  ct.16
Pl. Kiskertvárosi piknik</t>
  </si>
  <si>
    <t xml:space="preserve">Ünnepkörhöz kapcsolódó rendezvények  ct.17
Pl. Adventváró </t>
  </si>
  <si>
    <t>Ünnepkörhöz kapcsolódó rendezvények  ct.19
Pl. Piknik a Kósafaluban, sportfoglalkozások</t>
  </si>
  <si>
    <t>Ünnepkörhöz kapcsolódó rendezvények  ct.18
Pl. Népi hagyományok nyomában
Lovaskocsis felvonulás
Ünnepvárás
Sportolj Katonatelep</t>
  </si>
  <si>
    <t>Ünnepkörhöz kapcsolódó rendezvények  ct.20
Pl. Városi gyereknap</t>
  </si>
  <si>
    <t xml:space="preserve">Ünnepkörhöz kapcsolódó rendezvények  ct.14
Pl. Szoptatás világnapja
Anya-baba klub, Bababörze
</t>
  </si>
  <si>
    <t>Ünnepkörhöz kapcsolódó rendezvények  ct.10
Pl. Fitten egészségesen
Gyermekek napja
Kertész leszek, fát nevelek
Városrészi ki-mit tud, együtt a közösségért
Ünnepekre hangolódó</t>
  </si>
  <si>
    <t>Ünnepkörhöz kapcsolódó rendezvények</t>
  </si>
  <si>
    <t>Részvételi fórum</t>
  </si>
  <si>
    <t>Nagyrendezvények/ifjúsági programok</t>
  </si>
  <si>
    <t>Városrészi nap/napok</t>
  </si>
  <si>
    <t>Kerékpáros rendezvény</t>
  </si>
  <si>
    <t>TPO13 Hátrányos helyzetűeket célzó programok száma: Mintában nem szereplő sor)</t>
  </si>
  <si>
    <t>Rendezvény jellegének megfelelő helyszín</t>
  </si>
  <si>
    <r>
      <t xml:space="preserve">Helyszín 
</t>
    </r>
    <r>
      <rPr>
        <i/>
        <sz val="11"/>
        <color theme="3"/>
        <rFont val="Calibri"/>
        <family val="2"/>
        <charset val="238"/>
        <scheme val="minor"/>
      </rPr>
      <t>*a helyszínek tervezett jelleggel kerültek feltüntetésre</t>
    </r>
  </si>
  <si>
    <t>Benkó Zoltán Szabadidőközpont és/vagy Rudolf kert, továbbá az installáció biztonságos kialakításának megfelelő terület</t>
  </si>
  <si>
    <t>Ifjúsági célcsoportot (tervezetten városi művészeti iskolák, egyetemisták, alkotó körök, ifjúsági önkormányzat, diákképviselők) aktívan bevonó miniprojekt
Célja a projekt láthatóságát hosszú távon biztosító köztéri installáció /köztéri alkotás/okosbútor/ városfelirat létrehozása a város több pontján
A szakmai workshopok során, szakemberek által vezetett  kreatív tervezési folyamat eredményeként  ifjúsági közösségi üzenetet képviselő installáció megvalósítása
A projekt lehetővé teszi az ifjúsági célcsoport mélyebb szintű társadalmi részvételét, a generációk közti párbeszédet és a közösségi munkamódszer általi aktív, alkotó bevonódását</t>
  </si>
  <si>
    <t xml:space="preserve">A fesztiválon nem csupán a helyi egyetemisták, középiskolások vesznek részt, hanem határon túli fiatalok is vendégeskednek. A több napos fesztiválon workshopok, kiállítások, sportprogramok, labor látogatások, műhelymunka, táncház és több koncert is várja a fiatalokat. </t>
  </si>
  <si>
    <t>2.Szakmai tevékenységekhez kapcsolódó szolgáltatások költségei a)Egyéb szakértői szolgáltatás költségei
3.Szakmai tevékenységekhez kapcsolódó szolgáltatások költségei	
b.Egyéb szolgáltatási költségek
2.Beruházáshoz kapcsolódó költségek 
a. Eszközbeszerzés költségei
3.Szakmai tevékenységekhez kapcsolódó szolgáltatások költségei	
c.Marketing, kommunikációs szolgáltatások költségei
4.Szakmai megvalósításban közreműködő munkatársak költségei	
a. Szakmai megvalósításhoz kapcsolódó személyi jellegű ráfordítás
5.Szakmai megvalósításhoz kapcsolódó egyéb költségek	
a.Szakmai megvalósításhoz kapcsolódó anyagköltség</t>
  </si>
  <si>
    <t>Szakmai tevékenységekhez kapcsolódó szolgáltatások költségei	
Egyéb szakértői szolgáltatás költségei
Szakmai tevékenységekhez kapcsolódó szolgáltatások költségei	
Egyéb szolgáltatási költségek
Beruházáshoz kapcsolódó költségek	
Eszközbeszerzés költségei
Szakmai tevékenységekhez kapcsolódó szolgáltatások költségei	
Marketing, kommunikációs szolgáltatások költségei
Szakmai megvalósításban közreműködő munkatársak költségei	
Szakmai megvalósításhoz kapcsolódó személyi jellegű ráfordítás
Szakmai megvalósításhoz kapcsolódó egyéb költségek	
Szakmai megvalósításhoz kapcsolódó anyagköltség</t>
  </si>
  <si>
    <t>2.Szakmai tevékenységekhez kapcsolódó szolgáltatások költségei a)Egyéb szakértői szolgáltatás költségei
3.Szakmai tevékenységekhez kapcsolódó szolgáltatások költségei	
f.Egyéb szolgáltatási költségek
2.Beruházáshoz kapcsolódó költségek 
a. Eszközbeszerzés költségei
3.Szakmai tevékenységekhez kapcsolódó szolgáltatások költségei	
c.Marketing, kommunikációs szolgáltatások költségei
4.Szakmai megvalósításban közreműködő munkatársak költségei	
a. Szakmai megvalósításhoz kapcsolódó személyi jellegű ráfordítás
5.Szakmai megvalósításhoz kapcsolódó egyéb költségek	
a.Szakmai megvalósításhoz kapcsolódó anyagköltség</t>
  </si>
  <si>
    <r>
      <t xml:space="preserve">TPR10 Azon települések száma, ahol javult a foglalkoztatáshoz, oktatáshoz, egészségügyhöz, szociális és/vagy lakhatási szolgáltatásokhoz való hozzáférés*
</t>
    </r>
    <r>
      <rPr>
        <i/>
        <sz val="11"/>
        <color theme="3"/>
        <rFont val="Calibri"/>
        <family val="2"/>
        <charset val="238"/>
        <scheme val="minor"/>
      </rPr>
      <t>(Igen / Nem)
*Indikátor definíció szerint értelmezendő</t>
    </r>
  </si>
  <si>
    <r>
      <t xml:space="preserve">Egyéb résztvevők várható száma
</t>
    </r>
    <r>
      <rPr>
        <i/>
        <sz val="11"/>
        <color theme="4" tint="-0.499984740745262"/>
        <rFont val="Calibri"/>
        <family val="2"/>
        <charset val="238"/>
        <scheme val="minor"/>
      </rPr>
      <t>* pl. munkacsoport résztvevők, illetve adott program (pl. Tanévzáró fesztivál) fotódokumentációval igazolható, monitoring mutatóként rögzített résztvevői száma a projekt teljes megvalósítási ideje alatt</t>
    </r>
  </si>
  <si>
    <t>Hírös Cédrus Egyesület</t>
  </si>
  <si>
    <t>Bringázz autó helyett elhívások a környezetvédelem jeles napjain. A beszerzett kerékpárokat a hátrányos helyzetű személyek rendelkezésére bocsátjuk, együttműködésben a Trizoli Jótifuti Egyesülettel, akik mozgássérült társaikat speciális járművekkel szállítják a biztosított útvonalon.</t>
  </si>
  <si>
    <t>Európai szinten szeptember 16-22. között megrendezésre kerülő Európai Mobilitási Hét fő célja a fenntartható városi mobilitás népszerűsítése.
Minden évben törekszünk, hogy bővíteni tudjuk a rendezvény célcsoportját, amely köszönhető a szélesebb érdeklődési körnek és csatlakozó partnerszervezeteknek.
Rendezvény alkalmával igyekeztünk minden korosztály számára érdekes, szemléletformáló
programokat összeállítani, így kicsiktől (4 éves) egészen a szép korúakig (65+) sikerült a
mobilitás lényegére felhívni a figyelmet. A programsorozat záró eseményeként,
hagyományoknak megfelelően a város történeti főterén megrendezendő Autómentes Napot tartunk. Az elmúlt évek tapasztalatai, valamint a környezettudatos nevelést célzó rendezvényeken részt vett diákok és felnőttek évről-évre növekvő száma alapján a rendezvénysorozatra továbbra isnagy igény van a lakosság körében.</t>
  </si>
  <si>
    <t xml:space="preserve">             AIPA Alföldi Iparfejlesztési Nonprofit Közhasznú Korlátolt Felelősségű Társaság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</si>
</sst>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Ft&quot;"/>
  </numFmts>
  <fonts count="29" x14ac:knownFonts="1">
    <font>
      <sz val="11"/>
      <color theme="1"/>
      <name val="Calibri"/>
      <family val="2"/>
      <charset val="238"/>
      <scheme val="minor"/>
    </font>
    <font>
      <b/>
      <sz val="11"/>
      <color theme="1"/>
      <name val="Calibri"/>
      <family val="2"/>
      <charset val="238"/>
      <scheme val="minor"/>
    </font>
    <font>
      <b/>
      <sz val="10"/>
      <color theme="1"/>
      <name val="Calibri"/>
      <family val="2"/>
      <charset val="238"/>
      <scheme val="minor"/>
    </font>
    <font>
      <sz val="10"/>
      <color rgb="FF000000"/>
      <name val="Calibri"/>
      <family val="2"/>
      <charset val="238"/>
      <scheme val="minor"/>
    </font>
    <font>
      <sz val="10"/>
      <color theme="1"/>
      <name val="Calibri"/>
      <family val="2"/>
      <charset val="238"/>
      <scheme val="minor"/>
    </font>
    <font>
      <b/>
      <sz val="12"/>
      <color theme="1"/>
      <name val="Calibri"/>
      <family val="2"/>
      <charset val="238"/>
      <scheme val="minor"/>
    </font>
    <font>
      <i/>
      <sz val="11"/>
      <color theme="3"/>
      <name val="Calibri"/>
      <family val="2"/>
      <charset val="238"/>
      <scheme val="minor"/>
    </font>
    <font>
      <b/>
      <sz val="11"/>
      <color theme="3"/>
      <name val="Calibri"/>
      <family val="2"/>
      <charset val="238"/>
      <scheme val="minor"/>
    </font>
    <font>
      <b/>
      <sz val="11"/>
      <color rgb="FF000000"/>
      <name val="Calibri"/>
      <family val="2"/>
      <charset val="238"/>
      <scheme val="minor"/>
    </font>
    <font>
      <b/>
      <sz val="11"/>
      <name val="Calibri"/>
      <family val="2"/>
      <charset val="238"/>
      <scheme val="minor"/>
    </font>
    <font>
      <sz val="12"/>
      <color theme="1"/>
      <name val="Calibri"/>
      <family val="2"/>
      <charset val="238"/>
      <scheme val="minor"/>
    </font>
    <font>
      <b/>
      <sz val="11"/>
      <color rgb="FFFF0000"/>
      <name val="Calibri"/>
      <family val="2"/>
      <charset val="238"/>
      <scheme val="minor"/>
    </font>
    <font>
      <b/>
      <u/>
      <sz val="11"/>
      <color rgb="FF000000"/>
      <name val="Calibri"/>
      <family val="2"/>
      <charset val="238"/>
      <scheme val="minor"/>
    </font>
    <font>
      <b/>
      <u/>
      <sz val="11"/>
      <name val="Calibri"/>
      <family val="2"/>
      <charset val="238"/>
      <scheme val="minor"/>
    </font>
    <font>
      <b/>
      <sz val="14"/>
      <color theme="1"/>
      <name val="Calibri"/>
      <family val="2"/>
      <charset val="238"/>
      <scheme val="minor"/>
    </font>
    <font>
      <b/>
      <u/>
      <sz val="11"/>
      <color theme="1"/>
      <name val="Calibri"/>
      <family val="2"/>
      <charset val="238"/>
      <scheme val="minor"/>
    </font>
    <font>
      <sz val="8"/>
      <name val="Calibri"/>
      <family val="2"/>
      <charset val="238"/>
      <scheme val="minor"/>
    </font>
    <font>
      <sz val="14"/>
      <color theme="1"/>
      <name val="Calibri"/>
      <family val="2"/>
      <charset val="238"/>
      <scheme val="minor"/>
    </font>
    <font>
      <sz val="11"/>
      <color theme="1"/>
      <name val="Calibri"/>
      <family val="2"/>
      <charset val="238"/>
    </font>
    <font>
      <sz val="11"/>
      <color rgb="FF000000"/>
      <name val="Calibri"/>
      <family val="2"/>
      <charset val="238"/>
    </font>
    <font>
      <b/>
      <sz val="11"/>
      <color theme="1"/>
      <name val="Calibri"/>
      <family val="2"/>
      <charset val="238"/>
    </font>
    <font>
      <sz val="11"/>
      <name val="Calibri"/>
      <family val="2"/>
      <charset val="238"/>
    </font>
    <font>
      <sz val="11"/>
      <color rgb="FF000000"/>
      <name val="Calibri"/>
      <family val="2"/>
      <charset val="238"/>
    </font>
    <font>
      <sz val="10"/>
      <color rgb="FF000000"/>
      <name val="Times New Roman"/>
      <family val="1"/>
      <charset val="238"/>
    </font>
    <font>
      <sz val="14"/>
      <color rgb="FF000000"/>
      <name val="Times New Roman"/>
      <family val="1"/>
      <charset val="238"/>
    </font>
    <font>
      <b/>
      <sz val="10"/>
      <color rgb="FF000000"/>
      <name val="Calibri"/>
      <family val="2"/>
      <charset val="238"/>
      <scheme val="minor"/>
    </font>
    <font>
      <i/>
      <sz val="11"/>
      <color theme="4" tint="-0.499984740745262"/>
      <name val="Calibri"/>
      <family val="2"/>
      <charset val="238"/>
      <scheme val="minor"/>
    </font>
    <font>
      <b/>
      <sz val="36"/>
      <color theme="1"/>
      <name val="Calibri"/>
      <family val="2"/>
      <charset val="238"/>
    </font>
    <font>
      <b/>
      <sz val="36"/>
      <color theme="1"/>
      <name val="Calibri"/>
      <family val="2"/>
      <charset val="238"/>
      <scheme val="minor"/>
    </font>
  </fonts>
  <fills count="14">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CC"/>
        <bgColor indexed="64"/>
      </patternFill>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medium">
        <color indexed="64"/>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style="thin">
        <color indexed="64"/>
      </top>
      <bottom style="thin">
        <color rgb="FF000000"/>
      </bottom>
      <diagonal/>
    </border>
    <border>
      <left/>
      <right/>
      <top style="thin">
        <color rgb="FF000000"/>
      </top>
      <bottom style="thin">
        <color rgb="FF000000"/>
      </bottom>
      <diagonal/>
    </border>
  </borders>
  <cellStyleXfs count="1">
    <xf numFmtId="0" fontId="0" fillId="0" borderId="0"/>
  </cellStyleXfs>
  <cellXfs count="147">
    <xf numFmtId="0" fontId="0" fillId="0" borderId="0" xfId="0"/>
    <xf numFmtId="0" fontId="4" fillId="0" borderId="1" xfId="0" applyFont="1" applyBorder="1" applyAlignment="1">
      <alignment wrapText="1"/>
    </xf>
    <xf numFmtId="0" fontId="3" fillId="0" borderId="1" xfId="0" applyFont="1" applyBorder="1" applyAlignment="1">
      <alignment horizontal="justify" vertical="top" wrapText="1"/>
    </xf>
    <xf numFmtId="0" fontId="3" fillId="0" borderId="1" xfId="0" applyFont="1" applyBorder="1" applyAlignment="1">
      <alignment horizontal="left" vertical="top" wrapText="1"/>
    </xf>
    <xf numFmtId="0" fontId="4" fillId="0" borderId="1" xfId="0" applyFont="1" applyBorder="1" applyAlignment="1">
      <alignment vertical="top" wrapText="1"/>
    </xf>
    <xf numFmtId="14" fontId="4" fillId="0" borderId="1" xfId="0" applyNumberFormat="1" applyFont="1" applyBorder="1" applyAlignment="1">
      <alignment vertical="top" wrapText="1"/>
    </xf>
    <xf numFmtId="0" fontId="2" fillId="3"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vertical="top"/>
    </xf>
    <xf numFmtId="0" fontId="0" fillId="0" borderId="0" xfId="0" applyAlignment="1">
      <alignment horizontal="left" vertical="top" wrapText="1"/>
    </xf>
    <xf numFmtId="0" fontId="14" fillId="0" borderId="0" xfId="0" applyFont="1" applyAlignment="1">
      <alignment horizontal="left" vertical="top"/>
    </xf>
    <xf numFmtId="0" fontId="1" fillId="2" borderId="17" xfId="0" applyFont="1" applyFill="1" applyBorder="1" applyAlignment="1">
      <alignment horizontal="left" vertical="top" wrapText="1"/>
    </xf>
    <xf numFmtId="0" fontId="8" fillId="2" borderId="19" xfId="0" applyFont="1" applyFill="1" applyBorder="1" applyAlignment="1">
      <alignment horizontal="left" vertical="top" wrapText="1"/>
    </xf>
    <xf numFmtId="164" fontId="17" fillId="0" borderId="0" xfId="0" applyNumberFormat="1" applyFont="1" applyAlignment="1">
      <alignment horizontal="left" vertical="top"/>
    </xf>
    <xf numFmtId="0" fontId="17" fillId="0" borderId="0" xfId="0" applyFont="1" applyAlignment="1">
      <alignment horizontal="left" vertical="top"/>
    </xf>
    <xf numFmtId="0" fontId="17" fillId="6" borderId="12" xfId="0" applyFont="1" applyFill="1" applyBorder="1" applyAlignment="1">
      <alignment horizontal="left" vertical="top" wrapText="1"/>
    </xf>
    <xf numFmtId="0" fontId="17" fillId="6" borderId="11" xfId="0" applyFont="1" applyFill="1" applyBorder="1" applyAlignment="1">
      <alignment horizontal="left" vertical="top" wrapText="1"/>
    </xf>
    <xf numFmtId="0" fontId="0" fillId="7" borderId="12" xfId="0" applyFill="1" applyBorder="1" applyAlignment="1">
      <alignment horizontal="left" vertical="top" wrapText="1"/>
    </xf>
    <xf numFmtId="0" fontId="0" fillId="7" borderId="11" xfId="0" applyFill="1" applyBorder="1" applyAlignment="1">
      <alignment horizontal="left" vertical="top" wrapText="1"/>
    </xf>
    <xf numFmtId="0" fontId="0" fillId="8" borderId="12" xfId="0" applyFill="1" applyBorder="1" applyAlignment="1">
      <alignment horizontal="left" vertical="top" wrapText="1"/>
    </xf>
    <xf numFmtId="0" fontId="0" fillId="8" borderId="11" xfId="0" applyFill="1" applyBorder="1" applyAlignment="1">
      <alignment horizontal="left" vertical="top" wrapText="1"/>
    </xf>
    <xf numFmtId="0" fontId="0" fillId="10" borderId="12" xfId="0" applyFill="1" applyBorder="1" applyAlignment="1">
      <alignment horizontal="left" vertical="top" wrapText="1"/>
    </xf>
    <xf numFmtId="0" fontId="0" fillId="10" borderId="11" xfId="0" applyFill="1" applyBorder="1" applyAlignment="1">
      <alignment horizontal="left" vertical="top"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18" fillId="0" borderId="22" xfId="0" applyFont="1" applyBorder="1" applyAlignment="1">
      <alignment vertical="center"/>
    </xf>
    <xf numFmtId="0" fontId="18" fillId="0" borderId="22" xfId="0" applyFont="1" applyBorder="1" applyAlignment="1">
      <alignment horizontal="center" vertical="center"/>
    </xf>
    <xf numFmtId="3" fontId="18" fillId="0" borderId="22" xfId="0" applyNumberFormat="1" applyFont="1" applyBorder="1" applyAlignment="1">
      <alignment vertical="center"/>
    </xf>
    <xf numFmtId="0" fontId="0" fillId="0" borderId="1" xfId="0" applyBorder="1"/>
    <xf numFmtId="0" fontId="0" fillId="7" borderId="3" xfId="0" applyFill="1" applyBorder="1"/>
    <xf numFmtId="0" fontId="0" fillId="0" borderId="5" xfId="0" applyBorder="1"/>
    <xf numFmtId="0" fontId="0" fillId="11" borderId="6" xfId="0" applyFill="1" applyBorder="1"/>
    <xf numFmtId="0" fontId="0" fillId="0" borderId="7" xfId="0" applyBorder="1"/>
    <xf numFmtId="0" fontId="0" fillId="12" borderId="6" xfId="0" applyFill="1" applyBorder="1"/>
    <xf numFmtId="0" fontId="0" fillId="3" borderId="6" xfId="0" applyFill="1" applyBorder="1"/>
    <xf numFmtId="0" fontId="0" fillId="13" borderId="8" xfId="0" applyFill="1" applyBorder="1"/>
    <xf numFmtId="0" fontId="0" fillId="0" borderId="10" xfId="0" applyBorder="1"/>
    <xf numFmtId="0" fontId="0" fillId="13" borderId="12" xfId="0" applyFill="1" applyBorder="1" applyAlignment="1">
      <alignment horizontal="left" vertical="top" wrapText="1"/>
    </xf>
    <xf numFmtId="0" fontId="0" fillId="13" borderId="11" xfId="0" applyFill="1" applyBorder="1" applyAlignment="1">
      <alignment horizontal="left" vertical="top" wrapText="1"/>
    </xf>
    <xf numFmtId="0" fontId="18" fillId="0" borderId="22" xfId="0" applyFont="1" applyBorder="1" applyAlignment="1">
      <alignment horizontal="left" vertical="center"/>
    </xf>
    <xf numFmtId="0" fontId="0" fillId="9" borderId="12" xfId="0" applyFill="1" applyBorder="1" applyAlignment="1">
      <alignment horizontal="left" vertical="top" wrapText="1"/>
    </xf>
    <xf numFmtId="0" fontId="0" fillId="9" borderId="1" xfId="0" applyFill="1" applyBorder="1" applyAlignment="1">
      <alignment horizontal="left" vertical="top" wrapText="1"/>
    </xf>
    <xf numFmtId="0" fontId="27" fillId="6" borderId="23" xfId="0" applyFont="1" applyFill="1" applyBorder="1" applyAlignment="1">
      <alignment vertical="center" wrapText="1"/>
    </xf>
    <xf numFmtId="0" fontId="27" fillId="6" borderId="23" xfId="0" applyFont="1" applyFill="1" applyBorder="1" applyAlignment="1">
      <alignment horizontal="center" vertical="center"/>
    </xf>
    <xf numFmtId="0" fontId="27" fillId="6" borderId="23" xfId="0" applyFont="1" applyFill="1" applyBorder="1" applyAlignment="1">
      <alignment vertical="center"/>
    </xf>
    <xf numFmtId="3" fontId="27" fillId="6" borderId="23" xfId="0" applyNumberFormat="1" applyFont="1" applyFill="1" applyBorder="1" applyAlignment="1">
      <alignment vertical="center"/>
    </xf>
    <xf numFmtId="0" fontId="0" fillId="2" borderId="12" xfId="0" applyFill="1" applyBorder="1" applyAlignment="1">
      <alignment horizontal="left" vertical="top" wrapText="1"/>
    </xf>
    <xf numFmtId="0" fontId="0" fillId="2" borderId="11" xfId="0" applyFill="1" applyBorder="1" applyAlignment="1">
      <alignment horizontal="left" vertical="top" wrapText="1"/>
    </xf>
    <xf numFmtId="0" fontId="0" fillId="9" borderId="22" xfId="0" applyFill="1" applyBorder="1" applyAlignment="1">
      <alignment vertical="top" wrapText="1"/>
    </xf>
    <xf numFmtId="0" fontId="21" fillId="9" borderId="22" xfId="0" applyFont="1" applyFill="1" applyBorder="1" applyAlignment="1">
      <alignment horizontal="left" vertical="top" wrapText="1"/>
    </xf>
    <xf numFmtId="0" fontId="27" fillId="6" borderId="23" xfId="0" applyFont="1" applyFill="1" applyBorder="1" applyAlignment="1">
      <alignment horizontal="left" vertical="center"/>
    </xf>
    <xf numFmtId="0" fontId="18" fillId="0" borderId="21" xfId="0" applyFont="1" applyBorder="1" applyAlignment="1">
      <alignment horizontal="left" vertical="center" wrapText="1"/>
    </xf>
    <xf numFmtId="0" fontId="27" fillId="6" borderId="23" xfId="0" applyFont="1" applyFill="1" applyBorder="1" applyAlignment="1">
      <alignment horizontal="left" vertical="center" wrapText="1"/>
    </xf>
    <xf numFmtId="0" fontId="0" fillId="9" borderId="22" xfId="0" applyFill="1" applyBorder="1" applyAlignment="1">
      <alignment horizontal="left" vertical="top" wrapText="1"/>
    </xf>
    <xf numFmtId="0" fontId="27" fillId="6" borderId="25" xfId="0" applyFont="1" applyFill="1" applyBorder="1" applyAlignment="1">
      <alignment horizontal="center" vertical="center" wrapText="1"/>
    </xf>
    <xf numFmtId="0" fontId="28" fillId="6" borderId="24" xfId="0" applyFont="1" applyFill="1" applyBorder="1" applyAlignment="1">
      <alignment vertical="top"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49" fontId="0" fillId="0" borderId="5" xfId="0" applyNumberFormat="1" applyBorder="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5" fillId="0" borderId="6" xfId="0" applyFont="1" applyBorder="1" applyAlignment="1">
      <alignment horizontal="left" vertical="center"/>
    </xf>
    <xf numFmtId="0" fontId="5" fillId="0" borderId="1" xfId="0" applyFont="1" applyBorder="1" applyAlignment="1">
      <alignment horizontal="left" vertical="center"/>
    </xf>
    <xf numFmtId="49" fontId="0" fillId="0" borderId="5" xfId="0" applyNumberFormat="1" applyBorder="1" applyAlignment="1">
      <alignment horizontal="left" vertical="center" wrapText="1"/>
    </xf>
    <xf numFmtId="49" fontId="0" fillId="0" borderId="7" xfId="0" applyNumberFormat="1" applyBorder="1" applyAlignment="1">
      <alignment horizontal="left" vertical="center" wrapText="1"/>
    </xf>
    <xf numFmtId="0" fontId="10" fillId="0" borderId="6" xfId="0" applyFont="1" applyBorder="1" applyAlignment="1">
      <alignment horizontal="left" vertical="center"/>
    </xf>
    <xf numFmtId="0" fontId="10" fillId="0" borderId="1" xfId="0" applyFont="1" applyBorder="1" applyAlignment="1">
      <alignment horizontal="left" vertical="center"/>
    </xf>
    <xf numFmtId="14" fontId="0" fillId="0" borderId="7" xfId="0" applyNumberFormat="1" applyBorder="1" applyAlignment="1">
      <alignment horizontal="left" vertical="center"/>
    </xf>
    <xf numFmtId="3" fontId="0" fillId="4" borderId="7" xfId="0" applyNumberFormat="1" applyFill="1" applyBorder="1" applyAlignment="1">
      <alignment horizontal="left" vertical="center"/>
    </xf>
    <xf numFmtId="0" fontId="10"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5" borderId="13" xfId="0" applyFont="1" applyFill="1" applyBorder="1" applyAlignment="1">
      <alignment horizontal="left" vertical="center" wrapText="1"/>
    </xf>
    <xf numFmtId="0" fontId="0" fillId="5" borderId="2" xfId="0" applyFill="1" applyBorder="1" applyAlignment="1">
      <alignment horizontal="left" vertical="center" wrapText="1"/>
    </xf>
    <xf numFmtId="0" fontId="10" fillId="0" borderId="13" xfId="0" applyFont="1" applyBorder="1" applyAlignment="1">
      <alignment horizontal="left" vertical="center" wrapText="1"/>
    </xf>
    <xf numFmtId="0" fontId="0" fillId="0" borderId="2" xfId="0"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3" fontId="0" fillId="4" borderId="10" xfId="0" applyNumberFormat="1" applyFill="1" applyBorder="1" applyAlignment="1">
      <alignment horizontal="left" vertical="center"/>
    </xf>
    <xf numFmtId="0" fontId="0" fillId="0" borderId="20" xfId="0" applyBorder="1" applyAlignment="1">
      <alignment horizontal="left" vertical="center" wrapText="1"/>
    </xf>
    <xf numFmtId="0" fontId="0" fillId="0" borderId="0" xfId="0" applyAlignment="1">
      <alignment horizontal="left" vertical="center" wrapText="1"/>
    </xf>
    <xf numFmtId="0" fontId="0" fillId="9" borderId="0" xfId="0" applyFill="1" applyAlignment="1">
      <alignment horizontal="left" vertical="center"/>
    </xf>
    <xf numFmtId="0" fontId="14" fillId="0" borderId="0" xfId="0" applyFont="1" applyAlignment="1">
      <alignment horizontal="left" vertical="center"/>
    </xf>
    <xf numFmtId="0" fontId="1" fillId="2" borderId="17"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0" fillId="7" borderId="12" xfId="0" applyFill="1" applyBorder="1" applyAlignment="1">
      <alignment horizontal="left" vertical="center" wrapText="1"/>
    </xf>
    <xf numFmtId="0" fontId="23" fillId="7" borderId="1" xfId="0" applyFont="1" applyFill="1" applyBorder="1" applyAlignment="1">
      <alignment horizontal="left" vertical="center" wrapText="1"/>
    </xf>
    <xf numFmtId="0" fontId="0" fillId="7" borderId="11" xfId="0" applyFill="1" applyBorder="1" applyAlignment="1">
      <alignment horizontal="left" vertical="center" wrapText="1"/>
    </xf>
    <xf numFmtId="0" fontId="0" fillId="7" borderId="11" xfId="0" applyFill="1" applyBorder="1" applyAlignment="1">
      <alignment horizontal="left" vertical="center"/>
    </xf>
    <xf numFmtId="3" fontId="0" fillId="7" borderId="11" xfId="0" applyNumberFormat="1" applyFill="1" applyBorder="1" applyAlignment="1">
      <alignment horizontal="left" vertical="center"/>
    </xf>
    <xf numFmtId="0" fontId="0" fillId="7" borderId="1" xfId="0" applyFill="1" applyBorder="1" applyAlignment="1">
      <alignment horizontal="left" vertical="center"/>
    </xf>
    <xf numFmtId="0" fontId="0" fillId="7" borderId="1" xfId="0" applyFill="1" applyBorder="1" applyAlignment="1">
      <alignment horizontal="left" vertical="center" wrapText="1"/>
    </xf>
    <xf numFmtId="0" fontId="17" fillId="6" borderId="12" xfId="0" applyFont="1" applyFill="1" applyBorder="1" applyAlignment="1">
      <alignment horizontal="left" vertical="center" wrapText="1"/>
    </xf>
    <xf numFmtId="0" fontId="24" fillId="6" borderId="1" xfId="0" applyFont="1" applyFill="1" applyBorder="1" applyAlignment="1">
      <alignment horizontal="left" vertical="center" wrapText="1"/>
    </xf>
    <xf numFmtId="0" fontId="17" fillId="6" borderId="11" xfId="0" applyFont="1" applyFill="1" applyBorder="1" applyAlignment="1">
      <alignment horizontal="left" vertical="center"/>
    </xf>
    <xf numFmtId="0" fontId="17" fillId="6" borderId="11" xfId="0" applyFont="1" applyFill="1" applyBorder="1" applyAlignment="1">
      <alignment horizontal="left" vertical="center" wrapText="1"/>
    </xf>
    <xf numFmtId="0" fontId="17" fillId="6" borderId="1" xfId="0" applyFont="1" applyFill="1" applyBorder="1" applyAlignment="1">
      <alignment horizontal="left" vertical="center"/>
    </xf>
    <xf numFmtId="3" fontId="17" fillId="6" borderId="11" xfId="0" applyNumberFormat="1" applyFont="1" applyFill="1" applyBorder="1" applyAlignment="1">
      <alignment horizontal="left" vertical="center"/>
    </xf>
    <xf numFmtId="0" fontId="0" fillId="10" borderId="12" xfId="0" applyFill="1" applyBorder="1" applyAlignment="1">
      <alignment horizontal="left" vertical="center" wrapText="1"/>
    </xf>
    <xf numFmtId="0" fontId="23" fillId="10" borderId="1" xfId="0" applyFont="1" applyFill="1" applyBorder="1" applyAlignment="1">
      <alignment horizontal="left" vertical="center" wrapText="1"/>
    </xf>
    <xf numFmtId="0" fontId="0" fillId="10" borderId="11" xfId="0" applyFill="1" applyBorder="1" applyAlignment="1">
      <alignment horizontal="left" vertical="center" wrapText="1"/>
    </xf>
    <xf numFmtId="0" fontId="0" fillId="10" borderId="11" xfId="0" applyFill="1" applyBorder="1" applyAlignment="1">
      <alignment horizontal="left" vertical="center"/>
    </xf>
    <xf numFmtId="0" fontId="0" fillId="10" borderId="1" xfId="0" applyFill="1" applyBorder="1" applyAlignment="1">
      <alignment horizontal="left" vertical="center" wrapText="1"/>
    </xf>
    <xf numFmtId="0" fontId="0" fillId="10" borderId="1" xfId="0" applyFill="1" applyBorder="1" applyAlignment="1">
      <alignment horizontal="left" vertical="center"/>
    </xf>
    <xf numFmtId="3" fontId="0" fillId="10" borderId="11" xfId="0" applyNumberFormat="1" applyFill="1" applyBorder="1" applyAlignment="1">
      <alignment horizontal="left" vertical="center"/>
    </xf>
    <xf numFmtId="3" fontId="0" fillId="10" borderId="1" xfId="0" applyNumberFormat="1" applyFill="1" applyBorder="1" applyAlignment="1">
      <alignment horizontal="left" vertical="center"/>
    </xf>
    <xf numFmtId="0" fontId="0" fillId="8" borderId="12" xfId="0" applyFill="1" applyBorder="1" applyAlignment="1">
      <alignment horizontal="left" vertical="center" wrapText="1"/>
    </xf>
    <xf numFmtId="0" fontId="23" fillId="8" borderId="1" xfId="0" applyFont="1" applyFill="1" applyBorder="1" applyAlignment="1">
      <alignment horizontal="left" vertical="center" wrapText="1"/>
    </xf>
    <xf numFmtId="0" fontId="0" fillId="8" borderId="11" xfId="0" applyFill="1" applyBorder="1" applyAlignment="1">
      <alignment horizontal="left" vertical="center" wrapText="1"/>
    </xf>
    <xf numFmtId="0" fontId="0" fillId="8" borderId="11" xfId="0" applyFill="1" applyBorder="1" applyAlignment="1">
      <alignment horizontal="left" vertical="center"/>
    </xf>
    <xf numFmtId="0" fontId="0" fillId="8" borderId="1" xfId="0" applyFill="1" applyBorder="1" applyAlignment="1">
      <alignment horizontal="left" vertical="center" wrapText="1"/>
    </xf>
    <xf numFmtId="0" fontId="0" fillId="8" borderId="1" xfId="0" applyFill="1" applyBorder="1" applyAlignment="1">
      <alignment horizontal="left" vertical="center"/>
    </xf>
    <xf numFmtId="3" fontId="0" fillId="8" borderId="1" xfId="0" applyNumberFormat="1" applyFill="1" applyBorder="1" applyAlignment="1">
      <alignment horizontal="left" vertical="center"/>
    </xf>
    <xf numFmtId="0" fontId="0" fillId="13" borderId="12" xfId="0" applyFill="1" applyBorder="1" applyAlignment="1">
      <alignment horizontal="left" vertical="center" wrapText="1"/>
    </xf>
    <xf numFmtId="0" fontId="23" fillId="13" borderId="1" xfId="0" applyFont="1" applyFill="1" applyBorder="1" applyAlignment="1">
      <alignment horizontal="left" vertical="center" wrapText="1"/>
    </xf>
    <xf numFmtId="0" fontId="0" fillId="13" borderId="11" xfId="0" applyFill="1" applyBorder="1" applyAlignment="1">
      <alignment horizontal="left" vertical="center" wrapText="1"/>
    </xf>
    <xf numFmtId="0" fontId="0" fillId="13" borderId="11" xfId="0" applyFill="1" applyBorder="1" applyAlignment="1">
      <alignment horizontal="left" vertical="center"/>
    </xf>
    <xf numFmtId="0" fontId="0" fillId="13" borderId="1" xfId="0" applyFill="1" applyBorder="1" applyAlignment="1">
      <alignment horizontal="left" vertical="center" wrapText="1"/>
    </xf>
    <xf numFmtId="0" fontId="0" fillId="13" borderId="1" xfId="0" applyFill="1" applyBorder="1" applyAlignment="1">
      <alignment horizontal="left" vertical="center"/>
    </xf>
    <xf numFmtId="3" fontId="0" fillId="13" borderId="1" xfId="0" applyNumberFormat="1" applyFill="1" applyBorder="1" applyAlignment="1">
      <alignment horizontal="left" vertical="center"/>
    </xf>
    <xf numFmtId="0" fontId="0" fillId="2" borderId="12" xfId="0" applyFill="1" applyBorder="1" applyAlignment="1">
      <alignment horizontal="left" vertical="center" wrapText="1"/>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3" fontId="0" fillId="2" borderId="1" xfId="0" applyNumberFormat="1" applyFill="1" applyBorder="1" applyAlignment="1">
      <alignment horizontal="left" vertical="center"/>
    </xf>
    <xf numFmtId="0" fontId="0" fillId="9" borderId="12" xfId="0" applyFill="1" applyBorder="1" applyAlignment="1">
      <alignment horizontal="left" vertical="center" wrapText="1"/>
    </xf>
    <xf numFmtId="0" fontId="23" fillId="9" borderId="1" xfId="0" applyFont="1" applyFill="1" applyBorder="1" applyAlignment="1">
      <alignment horizontal="left" vertical="center" wrapText="1"/>
    </xf>
    <xf numFmtId="0" fontId="0" fillId="9" borderId="1" xfId="0" applyFill="1" applyBorder="1" applyAlignment="1">
      <alignment horizontal="left" vertical="center"/>
    </xf>
    <xf numFmtId="0" fontId="0" fillId="9" borderId="1" xfId="0" applyFill="1" applyBorder="1" applyAlignment="1">
      <alignment horizontal="left" vertical="center" wrapText="1"/>
    </xf>
    <xf numFmtId="0" fontId="0" fillId="9" borderId="11" xfId="0" applyFill="1" applyBorder="1" applyAlignment="1">
      <alignment horizontal="left" vertical="center"/>
    </xf>
    <xf numFmtId="0" fontId="0" fillId="9" borderId="11" xfId="0" applyFill="1" applyBorder="1" applyAlignment="1">
      <alignment horizontal="left" vertical="center" wrapText="1"/>
    </xf>
    <xf numFmtId="3" fontId="0" fillId="9" borderId="1" xfId="0" applyNumberFormat="1" applyFill="1" applyBorder="1" applyAlignment="1">
      <alignment horizontal="left" vertical="center"/>
    </xf>
    <xf numFmtId="0" fontId="0" fillId="9" borderId="22" xfId="0" applyFill="1" applyBorder="1" applyAlignment="1">
      <alignment vertical="center" wrapText="1"/>
    </xf>
    <xf numFmtId="0" fontId="0" fillId="9" borderId="22" xfId="0" applyFill="1" applyBorder="1" applyAlignment="1">
      <alignment vertical="center"/>
    </xf>
    <xf numFmtId="0" fontId="0" fillId="9" borderId="22" xfId="0" applyFill="1" applyBorder="1" applyAlignment="1">
      <alignment horizontal="center" vertical="center"/>
    </xf>
    <xf numFmtId="3" fontId="0" fillId="9" borderId="22" xfId="0" applyNumberFormat="1" applyFill="1" applyBorder="1" applyAlignment="1">
      <alignment vertical="center"/>
    </xf>
    <xf numFmtId="0" fontId="0" fillId="9" borderId="22" xfId="0" applyFill="1" applyBorder="1" applyAlignment="1">
      <alignment horizontal="left" vertical="center"/>
    </xf>
    <xf numFmtId="0" fontId="22" fillId="9" borderId="0" xfId="0" applyFont="1" applyFill="1" applyAlignment="1">
      <alignment vertical="center"/>
    </xf>
    <xf numFmtId="0" fontId="19" fillId="0" borderId="22" xfId="0" applyFont="1" applyBorder="1" applyAlignment="1">
      <alignment vertical="top" wrapText="1"/>
    </xf>
    <xf numFmtId="0" fontId="18" fillId="0" borderId="22" xfId="0" applyFont="1" applyBorder="1" applyAlignment="1">
      <alignment vertical="top" wrapText="1"/>
    </xf>
    <xf numFmtId="0" fontId="27" fillId="6" borderId="23" xfId="0" applyFont="1" applyFill="1" applyBorder="1" applyAlignment="1">
      <alignment vertical="top" wrapText="1"/>
    </xf>
  </cellXfs>
  <cellStyles count="1">
    <cellStyle name="Normál" xfId="0" builtinId="0"/>
  </cellStyles>
  <dxfs count="0"/>
  <tableStyles count="0" defaultTableStyle="TableStyleMedium2" defaultPivotStyle="PivotStyleLight16"/>
  <colors>
    <mruColors>
      <color rgb="FFFFCCCC"/>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xdr:row>
      <xdr:rowOff>246529</xdr:rowOff>
    </xdr:from>
    <xdr:to>
      <xdr:col>2</xdr:col>
      <xdr:colOff>190952</xdr:colOff>
      <xdr:row>15</xdr:row>
      <xdr:rowOff>157672</xdr:rowOff>
    </xdr:to>
    <xdr:pic>
      <xdr:nvPicPr>
        <xdr:cNvPr id="6" name="Kép 5">
          <a:extLst>
            <a:ext uri="{FF2B5EF4-FFF2-40B4-BE49-F238E27FC236}">
              <a16:creationId xmlns:a16="http://schemas.microsoft.com/office/drawing/2014/main" id="{B09D0078-3916-04AE-B77B-B6875585DE9C}"/>
            </a:ext>
          </a:extLst>
        </xdr:cNvPr>
        <xdr:cNvPicPr>
          <a:picLocks noChangeAspect="1"/>
        </xdr:cNvPicPr>
      </xdr:nvPicPr>
      <xdr:blipFill>
        <a:blip xmlns:r="http://schemas.openxmlformats.org/officeDocument/2006/relationships" r:embed="rId1"/>
        <a:stretch>
          <a:fillRect/>
        </a:stretch>
      </xdr:blipFill>
      <xdr:spPr>
        <a:xfrm>
          <a:off x="414618" y="3742764"/>
          <a:ext cx="3238952" cy="1066949"/>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0"/>
  <sheetViews>
    <sheetView showGridLines="0" tabSelected="1" view="pageBreakPreview" topLeftCell="E136" zoomScale="70" zoomScaleNormal="40" zoomScaleSheetLayoutView="70" zoomScalePageLayoutView="115" workbookViewId="0">
      <selection activeCell="S140" sqref="S140"/>
    </sheetView>
  </sheetViews>
  <sheetFormatPr defaultColWidth="8.85546875" defaultRowHeight="137.25" customHeight="1" x14ac:dyDescent="0.25"/>
  <cols>
    <col min="1" max="1" width="8.42578125" style="8" customWidth="1"/>
    <col min="2" max="2" width="45.7109375" style="59" customWidth="1"/>
    <col min="3" max="3" width="35.5703125" style="59" customWidth="1"/>
    <col min="4" max="4" width="41.28515625" style="59" customWidth="1"/>
    <col min="5" max="5" width="82.140625" style="59" customWidth="1"/>
    <col min="6" max="6" width="14.28515625" style="59" customWidth="1"/>
    <col min="7" max="7" width="14" style="59" customWidth="1"/>
    <col min="8" max="8" width="32.7109375" style="60" customWidth="1"/>
    <col min="9" max="9" width="13.5703125" style="59" customWidth="1"/>
    <col min="10" max="10" width="21.7109375" style="59" customWidth="1"/>
    <col min="11" max="11" width="16.85546875" style="60" customWidth="1"/>
    <col min="12" max="12" width="14.7109375" style="59" customWidth="1"/>
    <col min="13" max="13" width="25.85546875" style="59" customWidth="1"/>
    <col min="14" max="14" width="18.140625" style="59" customWidth="1"/>
    <col min="15" max="15" width="18.42578125" style="59" customWidth="1"/>
    <col min="16" max="16" width="18.7109375" style="59" hidden="1" customWidth="1"/>
    <col min="17" max="17" width="24.140625" style="59" hidden="1" customWidth="1"/>
    <col min="18" max="18" width="30.140625" style="59" customWidth="1"/>
    <col min="19" max="19" width="55.7109375" style="9" customWidth="1"/>
    <col min="20" max="20" width="16.7109375" style="8" bestFit="1" customWidth="1"/>
    <col min="21" max="16384" width="8.85546875" style="8"/>
  </cols>
  <sheetData>
    <row r="1" spans="2:9" ht="137.25" customHeight="1" thickBot="1" x14ac:dyDescent="0.3">
      <c r="B1" s="56" t="s">
        <v>9</v>
      </c>
      <c r="C1" s="57"/>
      <c r="D1" s="58" t="s">
        <v>50</v>
      </c>
    </row>
    <row r="2" spans="2:9" ht="137.25" customHeight="1" x14ac:dyDescent="0.25">
      <c r="B2" s="61" t="s">
        <v>0</v>
      </c>
      <c r="C2" s="62"/>
      <c r="D2" s="63" t="s">
        <v>51</v>
      </c>
    </row>
    <row r="3" spans="2:9" ht="30" x14ac:dyDescent="0.25">
      <c r="B3" s="61" t="s">
        <v>1</v>
      </c>
      <c r="C3" s="62"/>
      <c r="D3" s="64" t="s">
        <v>52</v>
      </c>
    </row>
    <row r="4" spans="2:9" ht="36" customHeight="1" x14ac:dyDescent="0.25">
      <c r="B4" s="65" t="s">
        <v>6</v>
      </c>
      <c r="C4" s="66"/>
      <c r="D4" s="67" t="s">
        <v>99</v>
      </c>
    </row>
    <row r="5" spans="2:9" ht="30" customHeight="1" x14ac:dyDescent="0.25">
      <c r="B5" s="65" t="s">
        <v>7</v>
      </c>
      <c r="C5" s="66"/>
      <c r="D5" s="67" t="s">
        <v>100</v>
      </c>
    </row>
    <row r="6" spans="2:9" ht="25.5" customHeight="1" x14ac:dyDescent="0.25">
      <c r="B6" s="65" t="s">
        <v>17</v>
      </c>
      <c r="C6" s="66"/>
      <c r="D6" s="68">
        <v>281</v>
      </c>
    </row>
    <row r="7" spans="2:9" ht="22.5" customHeight="1" x14ac:dyDescent="0.25">
      <c r="B7" s="65" t="s">
        <v>18</v>
      </c>
      <c r="C7" s="66"/>
      <c r="D7" s="68">
        <f>COUNTIF(G:G,"Igen")</f>
        <v>0</v>
      </c>
    </row>
    <row r="8" spans="2:9" ht="35.25" customHeight="1" x14ac:dyDescent="0.25">
      <c r="B8" s="69" t="s">
        <v>44</v>
      </c>
      <c r="C8" s="70"/>
      <c r="D8" s="68">
        <f>SUM(N:N)</f>
        <v>166</v>
      </c>
    </row>
    <row r="9" spans="2:9" ht="31.5" customHeight="1" x14ac:dyDescent="0.25">
      <c r="B9" s="71" t="s">
        <v>45</v>
      </c>
      <c r="C9" s="72"/>
      <c r="D9" s="68">
        <v>0</v>
      </c>
    </row>
    <row r="10" spans="2:9" ht="36.75" customHeight="1" x14ac:dyDescent="0.25">
      <c r="B10" s="73" t="s">
        <v>42</v>
      </c>
      <c r="C10" s="74"/>
      <c r="D10" s="68">
        <f>SUM(O:O)</f>
        <v>2834</v>
      </c>
    </row>
    <row r="11" spans="2:9" ht="33" customHeight="1" x14ac:dyDescent="0.25">
      <c r="B11" s="71" t="s">
        <v>43</v>
      </c>
      <c r="C11" s="72"/>
      <c r="D11" s="68">
        <v>0</v>
      </c>
    </row>
    <row r="12" spans="2:9" ht="42" customHeight="1" thickBot="1" x14ac:dyDescent="0.3">
      <c r="B12" s="75" t="s">
        <v>20</v>
      </c>
      <c r="C12" s="76"/>
      <c r="D12" s="77">
        <v>1</v>
      </c>
      <c r="E12" s="78" t="s">
        <v>109</v>
      </c>
      <c r="F12" s="79"/>
      <c r="G12" s="79"/>
      <c r="H12" s="79"/>
      <c r="I12" s="79"/>
    </row>
    <row r="13" spans="2:9" ht="30" customHeight="1" x14ac:dyDescent="0.25"/>
    <row r="14" spans="2:9" ht="30" customHeight="1" x14ac:dyDescent="0.25">
      <c r="C14" s="80"/>
    </row>
    <row r="15" spans="2:9" ht="30" customHeight="1" x14ac:dyDescent="0.25"/>
    <row r="16" spans="2:9" ht="30" customHeight="1" x14ac:dyDescent="0.25"/>
    <row r="17" spans="1:19" ht="32.25" customHeight="1" thickBot="1" x14ac:dyDescent="0.3">
      <c r="A17" s="10"/>
      <c r="B17" s="81" t="s">
        <v>21</v>
      </c>
    </row>
    <row r="18" spans="1:19" ht="216" customHeight="1" thickBot="1" x14ac:dyDescent="0.3">
      <c r="A18" s="11" t="s">
        <v>10</v>
      </c>
      <c r="B18" s="82" t="s">
        <v>11</v>
      </c>
      <c r="C18" s="83" t="s">
        <v>3</v>
      </c>
      <c r="D18" s="84" t="s">
        <v>222</v>
      </c>
      <c r="E18" s="85" t="s">
        <v>13</v>
      </c>
      <c r="F18" s="86" t="s">
        <v>16</v>
      </c>
      <c r="G18" s="86" t="s">
        <v>19</v>
      </c>
      <c r="H18" s="87" t="s">
        <v>14</v>
      </c>
      <c r="I18" s="87" t="s">
        <v>251</v>
      </c>
      <c r="J18" s="87" t="s">
        <v>15</v>
      </c>
      <c r="K18" s="84" t="s">
        <v>8</v>
      </c>
      <c r="L18" s="85" t="s">
        <v>253</v>
      </c>
      <c r="M18" s="86" t="s">
        <v>260</v>
      </c>
      <c r="N18" s="88" t="s">
        <v>46</v>
      </c>
      <c r="O18" s="84" t="s">
        <v>47</v>
      </c>
      <c r="P18" s="89" t="s">
        <v>48</v>
      </c>
      <c r="Q18" s="90" t="s">
        <v>49</v>
      </c>
      <c r="R18" s="91" t="s">
        <v>261</v>
      </c>
      <c r="S18" s="12" t="s">
        <v>12</v>
      </c>
    </row>
    <row r="19" spans="1:19" ht="270" x14ac:dyDescent="0.25">
      <c r="A19" s="17">
        <v>1</v>
      </c>
      <c r="B19" s="92" t="s">
        <v>28</v>
      </c>
      <c r="C19" s="93" t="s">
        <v>53</v>
      </c>
      <c r="D19" s="94" t="s">
        <v>118</v>
      </c>
      <c r="E19" s="94" t="s">
        <v>58</v>
      </c>
      <c r="F19" s="95" t="s">
        <v>54</v>
      </c>
      <c r="G19" s="95" t="s">
        <v>55</v>
      </c>
      <c r="H19" s="94" t="s">
        <v>119</v>
      </c>
      <c r="I19" s="95">
        <f>4*1</f>
        <v>4</v>
      </c>
      <c r="J19" s="95"/>
      <c r="K19" s="94" t="s">
        <v>56</v>
      </c>
      <c r="L19" s="94" t="s">
        <v>57</v>
      </c>
      <c r="M19" s="95" t="s">
        <v>54</v>
      </c>
      <c r="N19" s="96"/>
      <c r="O19" s="96">
        <v>115</v>
      </c>
      <c r="P19" s="96"/>
      <c r="Q19" s="96"/>
      <c r="R19" s="97">
        <f>4*3000</f>
        <v>12000</v>
      </c>
      <c r="S19" s="18" t="s">
        <v>112</v>
      </c>
    </row>
    <row r="20" spans="1:19" ht="270" x14ac:dyDescent="0.25">
      <c r="A20" s="17">
        <v>2</v>
      </c>
      <c r="B20" s="92" t="s">
        <v>28</v>
      </c>
      <c r="C20" s="93" t="s">
        <v>53</v>
      </c>
      <c r="D20" s="95" t="s">
        <v>120</v>
      </c>
      <c r="E20" s="94" t="s">
        <v>256</v>
      </c>
      <c r="F20" s="95" t="s">
        <v>54</v>
      </c>
      <c r="G20" s="95" t="s">
        <v>55</v>
      </c>
      <c r="H20" s="94" t="s">
        <v>121</v>
      </c>
      <c r="I20" s="97">
        <f>4*1</f>
        <v>4</v>
      </c>
      <c r="J20" s="95"/>
      <c r="K20" s="94" t="s">
        <v>56</v>
      </c>
      <c r="L20" s="94" t="s">
        <v>66</v>
      </c>
      <c r="M20" s="95" t="s">
        <v>54</v>
      </c>
      <c r="N20" s="96"/>
      <c r="O20" s="96">
        <v>115</v>
      </c>
      <c r="P20" s="96"/>
      <c r="Q20" s="96"/>
      <c r="R20" s="96">
        <f>4*3000</f>
        <v>12000</v>
      </c>
      <c r="S20" s="18" t="s">
        <v>112</v>
      </c>
    </row>
    <row r="21" spans="1:19" ht="294.60000000000002" customHeight="1" x14ac:dyDescent="0.25">
      <c r="A21" s="17">
        <v>3</v>
      </c>
      <c r="B21" s="92" t="s">
        <v>28</v>
      </c>
      <c r="C21" s="93" t="s">
        <v>53</v>
      </c>
      <c r="D21" s="95" t="s">
        <v>140</v>
      </c>
      <c r="E21" s="94" t="s">
        <v>225</v>
      </c>
      <c r="F21" s="95" t="s">
        <v>54</v>
      </c>
      <c r="G21" s="95" t="s">
        <v>55</v>
      </c>
      <c r="H21" s="94" t="s">
        <v>121</v>
      </c>
      <c r="I21" s="97">
        <f>4*1</f>
        <v>4</v>
      </c>
      <c r="J21" s="95"/>
      <c r="K21" s="94" t="s">
        <v>56</v>
      </c>
      <c r="L21" s="94" t="s">
        <v>98</v>
      </c>
      <c r="M21" s="95" t="s">
        <v>54</v>
      </c>
      <c r="N21" s="96"/>
      <c r="O21" s="96">
        <f>4*30</f>
        <v>120</v>
      </c>
      <c r="P21" s="96"/>
      <c r="Q21" s="96"/>
      <c r="R21" s="97">
        <f>4*4000</f>
        <v>16000</v>
      </c>
      <c r="S21" s="18" t="s">
        <v>112</v>
      </c>
    </row>
    <row r="22" spans="1:19" ht="270" x14ac:dyDescent="0.25">
      <c r="A22" s="17">
        <v>4</v>
      </c>
      <c r="B22" s="92" t="s">
        <v>28</v>
      </c>
      <c r="C22" s="93" t="s">
        <v>53</v>
      </c>
      <c r="D22" s="95" t="s">
        <v>125</v>
      </c>
      <c r="E22" s="94" t="s">
        <v>223</v>
      </c>
      <c r="F22" s="95" t="s">
        <v>54</v>
      </c>
      <c r="G22" s="95" t="s">
        <v>70</v>
      </c>
      <c r="H22" s="94" t="s">
        <v>122</v>
      </c>
      <c r="I22" s="97">
        <f>4*1</f>
        <v>4</v>
      </c>
      <c r="J22" s="95"/>
      <c r="K22" s="94" t="s">
        <v>56</v>
      </c>
      <c r="L22" s="94" t="s">
        <v>252</v>
      </c>
      <c r="M22" s="95" t="s">
        <v>54</v>
      </c>
      <c r="N22" s="96"/>
      <c r="O22" s="96">
        <f>4*10</f>
        <v>40</v>
      </c>
      <c r="P22" s="96"/>
      <c r="Q22" s="96"/>
      <c r="R22" s="97">
        <f>4*300</f>
        <v>1200</v>
      </c>
      <c r="S22" s="18" t="s">
        <v>112</v>
      </c>
    </row>
    <row r="23" spans="1:19" ht="270" x14ac:dyDescent="0.25">
      <c r="A23" s="17">
        <v>5</v>
      </c>
      <c r="B23" s="92" t="s">
        <v>28</v>
      </c>
      <c r="C23" s="93" t="s">
        <v>53</v>
      </c>
      <c r="D23" s="94" t="s">
        <v>126</v>
      </c>
      <c r="E23" s="94" t="s">
        <v>224</v>
      </c>
      <c r="F23" s="95" t="s">
        <v>54</v>
      </c>
      <c r="G23" s="95"/>
      <c r="H23" s="98" t="s">
        <v>123</v>
      </c>
      <c r="I23" s="97">
        <v>8</v>
      </c>
      <c r="J23" s="95"/>
      <c r="K23" s="94" t="s">
        <v>56</v>
      </c>
      <c r="L23" s="94" t="s">
        <v>97</v>
      </c>
      <c r="M23" s="95"/>
      <c r="N23" s="96"/>
      <c r="O23" s="96">
        <v>10</v>
      </c>
      <c r="P23" s="96"/>
      <c r="Q23" s="96"/>
      <c r="R23" s="97">
        <v>300</v>
      </c>
      <c r="S23" s="18" t="s">
        <v>112</v>
      </c>
    </row>
    <row r="24" spans="1:19" ht="137.25" customHeight="1" x14ac:dyDescent="0.25">
      <c r="A24" s="17">
        <v>6</v>
      </c>
      <c r="B24" s="92" t="s">
        <v>28</v>
      </c>
      <c r="C24" s="93" t="s">
        <v>53</v>
      </c>
      <c r="D24" s="95" t="s">
        <v>96</v>
      </c>
      <c r="E24" s="94" t="s">
        <v>255</v>
      </c>
      <c r="F24" s="95" t="s">
        <v>54</v>
      </c>
      <c r="G24" s="95"/>
      <c r="H24" s="94" t="s">
        <v>124</v>
      </c>
      <c r="I24" s="97">
        <f>2*1</f>
        <v>2</v>
      </c>
      <c r="J24" s="95"/>
      <c r="K24" s="94" t="s">
        <v>56</v>
      </c>
      <c r="L24" s="94" t="s">
        <v>254</v>
      </c>
      <c r="M24" s="95"/>
      <c r="N24" s="96"/>
      <c r="O24" s="96">
        <f>2*10</f>
        <v>20</v>
      </c>
      <c r="P24" s="96"/>
      <c r="Q24" s="96"/>
      <c r="R24" s="97">
        <f>2*500</f>
        <v>1000</v>
      </c>
      <c r="S24" s="18" t="s">
        <v>110</v>
      </c>
    </row>
    <row r="25" spans="1:19" s="14" customFormat="1" ht="24.75" customHeight="1" x14ac:dyDescent="0.25">
      <c r="A25" s="15">
        <v>7</v>
      </c>
      <c r="B25" s="99"/>
      <c r="C25" s="100"/>
      <c r="D25" s="101"/>
      <c r="E25" s="102"/>
      <c r="F25" s="101"/>
      <c r="G25" s="101"/>
      <c r="H25" s="102"/>
      <c r="I25" s="103"/>
      <c r="J25" s="101"/>
      <c r="K25" s="102"/>
      <c r="L25" s="102"/>
      <c r="M25" s="101"/>
      <c r="N25" s="104"/>
      <c r="O25" s="104"/>
      <c r="P25" s="104"/>
      <c r="Q25" s="104"/>
      <c r="R25" s="103"/>
      <c r="S25" s="16"/>
    </row>
    <row r="26" spans="1:19" ht="240" x14ac:dyDescent="0.25">
      <c r="A26" s="21">
        <v>8</v>
      </c>
      <c r="B26" s="105" t="s">
        <v>29</v>
      </c>
      <c r="C26" s="106" t="s">
        <v>59</v>
      </c>
      <c r="D26" s="107" t="s">
        <v>113</v>
      </c>
      <c r="E26" s="107" t="s">
        <v>65</v>
      </c>
      <c r="F26" s="108" t="s">
        <v>54</v>
      </c>
      <c r="G26" s="108" t="s">
        <v>55</v>
      </c>
      <c r="H26" s="109" t="s">
        <v>127</v>
      </c>
      <c r="I26" s="110">
        <v>4</v>
      </c>
      <c r="J26" s="108"/>
      <c r="K26" s="107" t="s">
        <v>56</v>
      </c>
      <c r="L26" s="107" t="s">
        <v>67</v>
      </c>
      <c r="M26" s="108" t="s">
        <v>54</v>
      </c>
      <c r="N26" s="111"/>
      <c r="O26" s="111">
        <v>22</v>
      </c>
      <c r="P26" s="111"/>
      <c r="Q26" s="111"/>
      <c r="R26" s="110">
        <f>1000*4</f>
        <v>4000</v>
      </c>
      <c r="S26" s="22" t="s">
        <v>257</v>
      </c>
    </row>
    <row r="27" spans="1:19" ht="240" x14ac:dyDescent="0.25">
      <c r="A27" s="21">
        <v>9</v>
      </c>
      <c r="B27" s="105" t="s">
        <v>29</v>
      </c>
      <c r="C27" s="106" t="s">
        <v>59</v>
      </c>
      <c r="D27" s="107" t="s">
        <v>134</v>
      </c>
      <c r="E27" s="107" t="s">
        <v>65</v>
      </c>
      <c r="F27" s="108" t="s">
        <v>54</v>
      </c>
      <c r="G27" s="108" t="s">
        <v>55</v>
      </c>
      <c r="H27" s="109" t="s">
        <v>127</v>
      </c>
      <c r="I27" s="110">
        <v>4</v>
      </c>
      <c r="J27" s="108"/>
      <c r="K27" s="107" t="s">
        <v>56</v>
      </c>
      <c r="L27" s="107" t="s">
        <v>67</v>
      </c>
      <c r="M27" s="108" t="s">
        <v>54</v>
      </c>
      <c r="N27" s="111"/>
      <c r="O27" s="111">
        <v>22</v>
      </c>
      <c r="P27" s="111"/>
      <c r="Q27" s="111"/>
      <c r="R27" s="110">
        <f t="shared" ref="R27:R45" si="0">1000*4</f>
        <v>4000</v>
      </c>
      <c r="S27" s="22" t="s">
        <v>257</v>
      </c>
    </row>
    <row r="28" spans="1:19" ht="195" customHeight="1" x14ac:dyDescent="0.25">
      <c r="A28" s="21">
        <v>10</v>
      </c>
      <c r="B28" s="105" t="s">
        <v>29</v>
      </c>
      <c r="C28" s="106" t="s">
        <v>59</v>
      </c>
      <c r="D28" s="107" t="s">
        <v>139</v>
      </c>
      <c r="E28" s="107" t="s">
        <v>65</v>
      </c>
      <c r="F28" s="108" t="s">
        <v>54</v>
      </c>
      <c r="G28" s="108" t="s">
        <v>55</v>
      </c>
      <c r="H28" s="109" t="s">
        <v>127</v>
      </c>
      <c r="I28" s="110">
        <v>4</v>
      </c>
      <c r="J28" s="108"/>
      <c r="K28" s="107" t="s">
        <v>56</v>
      </c>
      <c r="L28" s="107" t="s">
        <v>67</v>
      </c>
      <c r="M28" s="108" t="s">
        <v>54</v>
      </c>
      <c r="N28" s="111"/>
      <c r="O28" s="111">
        <v>22</v>
      </c>
      <c r="P28" s="112"/>
      <c r="Q28" s="112"/>
      <c r="R28" s="110">
        <f t="shared" si="0"/>
        <v>4000</v>
      </c>
      <c r="S28" s="22" t="s">
        <v>258</v>
      </c>
    </row>
    <row r="29" spans="1:19" ht="240" x14ac:dyDescent="0.25">
      <c r="A29" s="21">
        <v>11</v>
      </c>
      <c r="B29" s="105" t="s">
        <v>29</v>
      </c>
      <c r="C29" s="106" t="s">
        <v>59</v>
      </c>
      <c r="D29" s="107" t="s">
        <v>114</v>
      </c>
      <c r="E29" s="107" t="s">
        <v>65</v>
      </c>
      <c r="F29" s="108" t="s">
        <v>54</v>
      </c>
      <c r="G29" s="108" t="s">
        <v>55</v>
      </c>
      <c r="H29" s="109" t="s">
        <v>127</v>
      </c>
      <c r="I29" s="110">
        <v>4</v>
      </c>
      <c r="J29" s="108"/>
      <c r="K29" s="107" t="s">
        <v>56</v>
      </c>
      <c r="L29" s="107" t="s">
        <v>67</v>
      </c>
      <c r="M29" s="108" t="s">
        <v>54</v>
      </c>
      <c r="N29" s="111"/>
      <c r="O29" s="111">
        <v>22</v>
      </c>
      <c r="P29" s="112"/>
      <c r="Q29" s="112"/>
      <c r="R29" s="110">
        <f t="shared" si="0"/>
        <v>4000</v>
      </c>
      <c r="S29" s="22" t="s">
        <v>257</v>
      </c>
    </row>
    <row r="30" spans="1:19" ht="193.5" customHeight="1" x14ac:dyDescent="0.25">
      <c r="A30" s="21">
        <v>12</v>
      </c>
      <c r="B30" s="105" t="s">
        <v>29</v>
      </c>
      <c r="C30" s="106" t="s">
        <v>59</v>
      </c>
      <c r="D30" s="107" t="s">
        <v>115</v>
      </c>
      <c r="E30" s="107" t="s">
        <v>65</v>
      </c>
      <c r="F30" s="108" t="s">
        <v>54</v>
      </c>
      <c r="G30" s="108" t="s">
        <v>55</v>
      </c>
      <c r="H30" s="109" t="s">
        <v>127</v>
      </c>
      <c r="I30" s="110">
        <v>4</v>
      </c>
      <c r="J30" s="108"/>
      <c r="K30" s="107" t="s">
        <v>56</v>
      </c>
      <c r="L30" s="107" t="s">
        <v>67</v>
      </c>
      <c r="M30" s="108" t="s">
        <v>54</v>
      </c>
      <c r="N30" s="111"/>
      <c r="O30" s="111">
        <v>22</v>
      </c>
      <c r="P30" s="112"/>
      <c r="Q30" s="112"/>
      <c r="R30" s="110">
        <f t="shared" si="0"/>
        <v>4000</v>
      </c>
      <c r="S30" s="22" t="s">
        <v>258</v>
      </c>
    </row>
    <row r="31" spans="1:19" ht="255" x14ac:dyDescent="0.25">
      <c r="A31" s="21">
        <v>13</v>
      </c>
      <c r="B31" s="105" t="s">
        <v>29</v>
      </c>
      <c r="C31" s="106" t="s">
        <v>59</v>
      </c>
      <c r="D31" s="107" t="s">
        <v>116</v>
      </c>
      <c r="E31" s="107" t="s">
        <v>65</v>
      </c>
      <c r="F31" s="108" t="s">
        <v>54</v>
      </c>
      <c r="G31" s="108" t="s">
        <v>55</v>
      </c>
      <c r="H31" s="109" t="s">
        <v>127</v>
      </c>
      <c r="I31" s="110">
        <v>4</v>
      </c>
      <c r="J31" s="108"/>
      <c r="K31" s="107" t="s">
        <v>56</v>
      </c>
      <c r="L31" s="107" t="s">
        <v>67</v>
      </c>
      <c r="M31" s="108" t="s">
        <v>54</v>
      </c>
      <c r="N31" s="111"/>
      <c r="O31" s="111">
        <v>22</v>
      </c>
      <c r="P31" s="112"/>
      <c r="Q31" s="112"/>
      <c r="R31" s="110">
        <f t="shared" si="0"/>
        <v>4000</v>
      </c>
      <c r="S31" s="22" t="s">
        <v>258</v>
      </c>
    </row>
    <row r="32" spans="1:19" ht="240" x14ac:dyDescent="0.25">
      <c r="A32" s="21">
        <v>14</v>
      </c>
      <c r="B32" s="105" t="s">
        <v>29</v>
      </c>
      <c r="C32" s="106" t="s">
        <v>59</v>
      </c>
      <c r="D32" s="107" t="s">
        <v>117</v>
      </c>
      <c r="E32" s="107" t="s">
        <v>65</v>
      </c>
      <c r="F32" s="108" t="s">
        <v>54</v>
      </c>
      <c r="G32" s="108" t="s">
        <v>55</v>
      </c>
      <c r="H32" s="109" t="s">
        <v>127</v>
      </c>
      <c r="I32" s="110">
        <v>4</v>
      </c>
      <c r="J32" s="108"/>
      <c r="K32" s="107" t="s">
        <v>56</v>
      </c>
      <c r="L32" s="107" t="s">
        <v>67</v>
      </c>
      <c r="M32" s="108" t="s">
        <v>54</v>
      </c>
      <c r="N32" s="111"/>
      <c r="O32" s="111">
        <v>22</v>
      </c>
      <c r="P32" s="112"/>
      <c r="Q32" s="112"/>
      <c r="R32" s="110">
        <f t="shared" si="0"/>
        <v>4000</v>
      </c>
      <c r="S32" s="22" t="s">
        <v>259</v>
      </c>
    </row>
    <row r="33" spans="1:19" ht="240" x14ac:dyDescent="0.25">
      <c r="A33" s="21">
        <v>15</v>
      </c>
      <c r="B33" s="105" t="s">
        <v>29</v>
      </c>
      <c r="C33" s="106" t="s">
        <v>59</v>
      </c>
      <c r="D33" s="107" t="s">
        <v>106</v>
      </c>
      <c r="E33" s="107" t="s">
        <v>65</v>
      </c>
      <c r="F33" s="108" t="s">
        <v>54</v>
      </c>
      <c r="G33" s="108" t="s">
        <v>55</v>
      </c>
      <c r="H33" s="109" t="s">
        <v>127</v>
      </c>
      <c r="I33" s="110">
        <v>4</v>
      </c>
      <c r="J33" s="108"/>
      <c r="K33" s="107" t="s">
        <v>56</v>
      </c>
      <c r="L33" s="107" t="s">
        <v>67</v>
      </c>
      <c r="M33" s="108" t="s">
        <v>54</v>
      </c>
      <c r="N33" s="111"/>
      <c r="O33" s="111">
        <v>22</v>
      </c>
      <c r="P33" s="112"/>
      <c r="Q33" s="112"/>
      <c r="R33" s="110">
        <f t="shared" si="0"/>
        <v>4000</v>
      </c>
      <c r="S33" s="22" t="s">
        <v>259</v>
      </c>
    </row>
    <row r="34" spans="1:19" ht="240" x14ac:dyDescent="0.25">
      <c r="A34" s="21">
        <v>16</v>
      </c>
      <c r="B34" s="105" t="s">
        <v>29</v>
      </c>
      <c r="C34" s="106" t="s">
        <v>59</v>
      </c>
      <c r="D34" s="107" t="s">
        <v>128</v>
      </c>
      <c r="E34" s="107" t="s">
        <v>65</v>
      </c>
      <c r="F34" s="108" t="s">
        <v>54</v>
      </c>
      <c r="G34" s="108" t="s">
        <v>55</v>
      </c>
      <c r="H34" s="109" t="s">
        <v>127</v>
      </c>
      <c r="I34" s="110">
        <v>4</v>
      </c>
      <c r="J34" s="108"/>
      <c r="K34" s="107" t="s">
        <v>56</v>
      </c>
      <c r="L34" s="107" t="s">
        <v>67</v>
      </c>
      <c r="M34" s="108" t="s">
        <v>54</v>
      </c>
      <c r="N34" s="111"/>
      <c r="O34" s="111">
        <v>22</v>
      </c>
      <c r="P34" s="112"/>
      <c r="Q34" s="112"/>
      <c r="R34" s="110">
        <f t="shared" si="0"/>
        <v>4000</v>
      </c>
      <c r="S34" s="22" t="s">
        <v>259</v>
      </c>
    </row>
    <row r="35" spans="1:19" ht="240" x14ac:dyDescent="0.25">
      <c r="A35" s="21">
        <v>17</v>
      </c>
      <c r="B35" s="105" t="s">
        <v>29</v>
      </c>
      <c r="C35" s="106" t="s">
        <v>59</v>
      </c>
      <c r="D35" s="107" t="s">
        <v>129</v>
      </c>
      <c r="E35" s="107" t="s">
        <v>65</v>
      </c>
      <c r="F35" s="108" t="s">
        <v>54</v>
      </c>
      <c r="G35" s="108" t="s">
        <v>55</v>
      </c>
      <c r="H35" s="109" t="s">
        <v>127</v>
      </c>
      <c r="I35" s="110">
        <v>4</v>
      </c>
      <c r="J35" s="108"/>
      <c r="K35" s="107" t="s">
        <v>56</v>
      </c>
      <c r="L35" s="107" t="s">
        <v>67</v>
      </c>
      <c r="M35" s="108" t="s">
        <v>54</v>
      </c>
      <c r="N35" s="111"/>
      <c r="O35" s="111">
        <v>22</v>
      </c>
      <c r="P35" s="112"/>
      <c r="Q35" s="112"/>
      <c r="R35" s="110">
        <f t="shared" si="0"/>
        <v>4000</v>
      </c>
      <c r="S35" s="22" t="s">
        <v>259</v>
      </c>
    </row>
    <row r="36" spans="1:19" ht="240" x14ac:dyDescent="0.25">
      <c r="A36" s="21">
        <v>18</v>
      </c>
      <c r="B36" s="105" t="s">
        <v>29</v>
      </c>
      <c r="C36" s="106" t="s">
        <v>59</v>
      </c>
      <c r="D36" s="107" t="s">
        <v>130</v>
      </c>
      <c r="E36" s="107" t="s">
        <v>65</v>
      </c>
      <c r="F36" s="108" t="s">
        <v>54</v>
      </c>
      <c r="G36" s="108" t="s">
        <v>55</v>
      </c>
      <c r="H36" s="109" t="s">
        <v>127</v>
      </c>
      <c r="I36" s="110">
        <v>4</v>
      </c>
      <c r="J36" s="108"/>
      <c r="K36" s="107" t="s">
        <v>56</v>
      </c>
      <c r="L36" s="107" t="s">
        <v>67</v>
      </c>
      <c r="M36" s="108" t="s">
        <v>54</v>
      </c>
      <c r="N36" s="111"/>
      <c r="O36" s="111">
        <v>22</v>
      </c>
      <c r="P36" s="112"/>
      <c r="Q36" s="112"/>
      <c r="R36" s="110">
        <f t="shared" si="0"/>
        <v>4000</v>
      </c>
      <c r="S36" s="22" t="s">
        <v>259</v>
      </c>
    </row>
    <row r="37" spans="1:19" ht="240" x14ac:dyDescent="0.25">
      <c r="A37" s="21">
        <v>19</v>
      </c>
      <c r="B37" s="105" t="s">
        <v>29</v>
      </c>
      <c r="C37" s="106" t="s">
        <v>59</v>
      </c>
      <c r="D37" s="108" t="s">
        <v>60</v>
      </c>
      <c r="E37" s="107" t="s">
        <v>65</v>
      </c>
      <c r="F37" s="108" t="s">
        <v>54</v>
      </c>
      <c r="G37" s="108" t="s">
        <v>55</v>
      </c>
      <c r="H37" s="109" t="s">
        <v>127</v>
      </c>
      <c r="I37" s="110">
        <v>4</v>
      </c>
      <c r="J37" s="108"/>
      <c r="K37" s="107" t="s">
        <v>56</v>
      </c>
      <c r="L37" s="107" t="s">
        <v>67</v>
      </c>
      <c r="M37" s="108" t="s">
        <v>54</v>
      </c>
      <c r="N37" s="111"/>
      <c r="O37" s="111">
        <v>22</v>
      </c>
      <c r="P37" s="112"/>
      <c r="Q37" s="112"/>
      <c r="R37" s="110">
        <f t="shared" si="0"/>
        <v>4000</v>
      </c>
      <c r="S37" s="22" t="s">
        <v>259</v>
      </c>
    </row>
    <row r="38" spans="1:19" ht="240" x14ac:dyDescent="0.25">
      <c r="A38" s="21">
        <v>20</v>
      </c>
      <c r="B38" s="105" t="s">
        <v>29</v>
      </c>
      <c r="C38" s="106" t="s">
        <v>59</v>
      </c>
      <c r="D38" s="108" t="s">
        <v>61</v>
      </c>
      <c r="E38" s="107" t="s">
        <v>65</v>
      </c>
      <c r="F38" s="108" t="s">
        <v>54</v>
      </c>
      <c r="G38" s="108" t="s">
        <v>55</v>
      </c>
      <c r="H38" s="109" t="s">
        <v>127</v>
      </c>
      <c r="I38" s="110">
        <v>4</v>
      </c>
      <c r="J38" s="108"/>
      <c r="K38" s="107" t="s">
        <v>56</v>
      </c>
      <c r="L38" s="107" t="s">
        <v>67</v>
      </c>
      <c r="M38" s="108" t="s">
        <v>54</v>
      </c>
      <c r="N38" s="111"/>
      <c r="O38" s="111">
        <v>22</v>
      </c>
      <c r="P38" s="112"/>
      <c r="Q38" s="112"/>
      <c r="R38" s="110">
        <f t="shared" si="0"/>
        <v>4000</v>
      </c>
      <c r="S38" s="22" t="s">
        <v>259</v>
      </c>
    </row>
    <row r="39" spans="1:19" ht="240" x14ac:dyDescent="0.25">
      <c r="A39" s="21">
        <v>21</v>
      </c>
      <c r="B39" s="105" t="s">
        <v>29</v>
      </c>
      <c r="C39" s="106" t="s">
        <v>59</v>
      </c>
      <c r="D39" s="108" t="s">
        <v>62</v>
      </c>
      <c r="E39" s="107" t="s">
        <v>65</v>
      </c>
      <c r="F39" s="108" t="s">
        <v>54</v>
      </c>
      <c r="G39" s="108" t="s">
        <v>55</v>
      </c>
      <c r="H39" s="109" t="s">
        <v>127</v>
      </c>
      <c r="I39" s="110">
        <v>4</v>
      </c>
      <c r="J39" s="108"/>
      <c r="K39" s="107" t="s">
        <v>56</v>
      </c>
      <c r="L39" s="107" t="s">
        <v>67</v>
      </c>
      <c r="M39" s="108" t="s">
        <v>54</v>
      </c>
      <c r="N39" s="111"/>
      <c r="O39" s="111">
        <v>22</v>
      </c>
      <c r="P39" s="112"/>
      <c r="Q39" s="112"/>
      <c r="R39" s="110">
        <f t="shared" si="0"/>
        <v>4000</v>
      </c>
      <c r="S39" s="22" t="s">
        <v>259</v>
      </c>
    </row>
    <row r="40" spans="1:19" ht="240" x14ac:dyDescent="0.25">
      <c r="A40" s="21">
        <v>22</v>
      </c>
      <c r="B40" s="105" t="s">
        <v>29</v>
      </c>
      <c r="C40" s="106" t="s">
        <v>59</v>
      </c>
      <c r="D40" s="107" t="s">
        <v>135</v>
      </c>
      <c r="E40" s="107" t="s">
        <v>65</v>
      </c>
      <c r="F40" s="108" t="s">
        <v>54</v>
      </c>
      <c r="G40" s="108" t="s">
        <v>55</v>
      </c>
      <c r="H40" s="109" t="s">
        <v>127</v>
      </c>
      <c r="I40" s="110">
        <v>4</v>
      </c>
      <c r="J40" s="108"/>
      <c r="K40" s="107" t="s">
        <v>56</v>
      </c>
      <c r="L40" s="107" t="s">
        <v>67</v>
      </c>
      <c r="M40" s="108" t="s">
        <v>54</v>
      </c>
      <c r="N40" s="111"/>
      <c r="O40" s="111">
        <v>22</v>
      </c>
      <c r="P40" s="112"/>
      <c r="Q40" s="112"/>
      <c r="R40" s="110">
        <f t="shared" si="0"/>
        <v>4000</v>
      </c>
      <c r="S40" s="22" t="s">
        <v>259</v>
      </c>
    </row>
    <row r="41" spans="1:19" ht="240" x14ac:dyDescent="0.25">
      <c r="A41" s="21">
        <v>23</v>
      </c>
      <c r="B41" s="105" t="s">
        <v>29</v>
      </c>
      <c r="C41" s="106" t="s">
        <v>59</v>
      </c>
      <c r="D41" s="107" t="s">
        <v>136</v>
      </c>
      <c r="E41" s="107" t="s">
        <v>65</v>
      </c>
      <c r="F41" s="108" t="s">
        <v>54</v>
      </c>
      <c r="G41" s="108" t="s">
        <v>55</v>
      </c>
      <c r="H41" s="109" t="s">
        <v>127</v>
      </c>
      <c r="I41" s="110">
        <v>4</v>
      </c>
      <c r="J41" s="108"/>
      <c r="K41" s="107" t="s">
        <v>56</v>
      </c>
      <c r="L41" s="107" t="s">
        <v>67</v>
      </c>
      <c r="M41" s="108" t="s">
        <v>54</v>
      </c>
      <c r="N41" s="111"/>
      <c r="O41" s="111">
        <v>22</v>
      </c>
      <c r="P41" s="112"/>
      <c r="Q41" s="112"/>
      <c r="R41" s="110">
        <f t="shared" si="0"/>
        <v>4000</v>
      </c>
      <c r="S41" s="22" t="s">
        <v>259</v>
      </c>
    </row>
    <row r="42" spans="1:19" ht="240" x14ac:dyDescent="0.25">
      <c r="A42" s="21">
        <v>24</v>
      </c>
      <c r="B42" s="105" t="s">
        <v>29</v>
      </c>
      <c r="C42" s="106" t="s">
        <v>59</v>
      </c>
      <c r="D42" s="107" t="s">
        <v>137</v>
      </c>
      <c r="E42" s="107" t="s">
        <v>65</v>
      </c>
      <c r="F42" s="108" t="s">
        <v>54</v>
      </c>
      <c r="G42" s="108" t="s">
        <v>55</v>
      </c>
      <c r="H42" s="109" t="s">
        <v>127</v>
      </c>
      <c r="I42" s="110">
        <v>4</v>
      </c>
      <c r="J42" s="108"/>
      <c r="K42" s="107" t="s">
        <v>56</v>
      </c>
      <c r="L42" s="107" t="s">
        <v>67</v>
      </c>
      <c r="M42" s="108" t="s">
        <v>54</v>
      </c>
      <c r="N42" s="111"/>
      <c r="O42" s="111">
        <v>22</v>
      </c>
      <c r="P42" s="112"/>
      <c r="Q42" s="112"/>
      <c r="R42" s="110">
        <f t="shared" si="0"/>
        <v>4000</v>
      </c>
      <c r="S42" s="22" t="s">
        <v>259</v>
      </c>
    </row>
    <row r="43" spans="1:19" ht="240" x14ac:dyDescent="0.25">
      <c r="A43" s="21">
        <v>25</v>
      </c>
      <c r="B43" s="105" t="s">
        <v>29</v>
      </c>
      <c r="C43" s="106" t="s">
        <v>59</v>
      </c>
      <c r="D43" s="108" t="s">
        <v>63</v>
      </c>
      <c r="E43" s="107" t="s">
        <v>65</v>
      </c>
      <c r="F43" s="108" t="s">
        <v>54</v>
      </c>
      <c r="G43" s="108" t="s">
        <v>55</v>
      </c>
      <c r="H43" s="109" t="s">
        <v>127</v>
      </c>
      <c r="I43" s="110">
        <v>4</v>
      </c>
      <c r="J43" s="108"/>
      <c r="K43" s="107" t="s">
        <v>56</v>
      </c>
      <c r="L43" s="107" t="s">
        <v>67</v>
      </c>
      <c r="M43" s="108" t="s">
        <v>54</v>
      </c>
      <c r="N43" s="111"/>
      <c r="O43" s="111">
        <v>22</v>
      </c>
      <c r="P43" s="112"/>
      <c r="Q43" s="112"/>
      <c r="R43" s="110">
        <f t="shared" si="0"/>
        <v>4000</v>
      </c>
      <c r="S43" s="22" t="s">
        <v>259</v>
      </c>
    </row>
    <row r="44" spans="1:19" ht="240" x14ac:dyDescent="0.25">
      <c r="A44" s="21">
        <v>26</v>
      </c>
      <c r="B44" s="105" t="s">
        <v>29</v>
      </c>
      <c r="C44" s="106" t="s">
        <v>59</v>
      </c>
      <c r="D44" s="108" t="s">
        <v>64</v>
      </c>
      <c r="E44" s="107" t="s">
        <v>65</v>
      </c>
      <c r="F44" s="108" t="s">
        <v>54</v>
      </c>
      <c r="G44" s="108" t="s">
        <v>55</v>
      </c>
      <c r="H44" s="109" t="s">
        <v>127</v>
      </c>
      <c r="I44" s="110">
        <v>4</v>
      </c>
      <c r="J44" s="108"/>
      <c r="K44" s="107" t="s">
        <v>56</v>
      </c>
      <c r="L44" s="107" t="s">
        <v>67</v>
      </c>
      <c r="M44" s="108" t="s">
        <v>54</v>
      </c>
      <c r="N44" s="111"/>
      <c r="O44" s="111">
        <v>22</v>
      </c>
      <c r="P44" s="112"/>
      <c r="Q44" s="112"/>
      <c r="R44" s="110">
        <f t="shared" si="0"/>
        <v>4000</v>
      </c>
      <c r="S44" s="22" t="s">
        <v>259</v>
      </c>
    </row>
    <row r="45" spans="1:19" ht="240" x14ac:dyDescent="0.25">
      <c r="A45" s="21">
        <v>27</v>
      </c>
      <c r="B45" s="105" t="s">
        <v>29</v>
      </c>
      <c r="C45" s="106" t="s">
        <v>59</v>
      </c>
      <c r="D45" s="107" t="s">
        <v>138</v>
      </c>
      <c r="E45" s="107" t="s">
        <v>65</v>
      </c>
      <c r="F45" s="108" t="s">
        <v>54</v>
      </c>
      <c r="G45" s="108" t="s">
        <v>55</v>
      </c>
      <c r="H45" s="109" t="s">
        <v>127</v>
      </c>
      <c r="I45" s="110">
        <v>4</v>
      </c>
      <c r="J45" s="108"/>
      <c r="K45" s="107" t="s">
        <v>56</v>
      </c>
      <c r="L45" s="107" t="s">
        <v>67</v>
      </c>
      <c r="M45" s="108" t="s">
        <v>54</v>
      </c>
      <c r="N45" s="111"/>
      <c r="O45" s="111">
        <v>22</v>
      </c>
      <c r="P45" s="112"/>
      <c r="Q45" s="112"/>
      <c r="R45" s="110">
        <f t="shared" si="0"/>
        <v>4000</v>
      </c>
      <c r="S45" s="22" t="s">
        <v>259</v>
      </c>
    </row>
    <row r="46" spans="1:19" ht="240" x14ac:dyDescent="0.25">
      <c r="A46" s="19">
        <v>28</v>
      </c>
      <c r="B46" s="113" t="s">
        <v>29</v>
      </c>
      <c r="C46" s="114" t="s">
        <v>59</v>
      </c>
      <c r="D46" s="115" t="s">
        <v>226</v>
      </c>
      <c r="E46" s="115" t="s">
        <v>69</v>
      </c>
      <c r="F46" s="116" t="s">
        <v>54</v>
      </c>
      <c r="G46" s="116" t="s">
        <v>70</v>
      </c>
      <c r="H46" s="117" t="s">
        <v>131</v>
      </c>
      <c r="I46" s="118">
        <v>8</v>
      </c>
      <c r="J46" s="116"/>
      <c r="K46" s="115" t="s">
        <v>56</v>
      </c>
      <c r="L46" s="115" t="s">
        <v>67</v>
      </c>
      <c r="M46" s="116" t="s">
        <v>54</v>
      </c>
      <c r="N46" s="119"/>
      <c r="O46" s="119">
        <v>5</v>
      </c>
      <c r="P46" s="119"/>
      <c r="Q46" s="119"/>
      <c r="R46" s="118">
        <f>400*4</f>
        <v>1600</v>
      </c>
      <c r="S46" s="20" t="s">
        <v>259</v>
      </c>
    </row>
    <row r="47" spans="1:19" ht="240" x14ac:dyDescent="0.25">
      <c r="A47" s="19">
        <v>29</v>
      </c>
      <c r="B47" s="113" t="s">
        <v>29</v>
      </c>
      <c r="C47" s="114" t="s">
        <v>59</v>
      </c>
      <c r="D47" s="115" t="s">
        <v>227</v>
      </c>
      <c r="E47" s="115" t="s">
        <v>69</v>
      </c>
      <c r="F47" s="116" t="s">
        <v>54</v>
      </c>
      <c r="G47" s="116" t="s">
        <v>70</v>
      </c>
      <c r="H47" s="117" t="s">
        <v>131</v>
      </c>
      <c r="I47" s="118">
        <v>8</v>
      </c>
      <c r="J47" s="116"/>
      <c r="K47" s="115" t="s">
        <v>56</v>
      </c>
      <c r="L47" s="115" t="s">
        <v>67</v>
      </c>
      <c r="M47" s="116" t="s">
        <v>54</v>
      </c>
      <c r="N47" s="119"/>
      <c r="O47" s="119">
        <v>5</v>
      </c>
      <c r="P47" s="119"/>
      <c r="Q47" s="119"/>
      <c r="R47" s="118">
        <f t="shared" ref="R47:R65" si="1">400*4</f>
        <v>1600</v>
      </c>
      <c r="S47" s="20" t="s">
        <v>259</v>
      </c>
    </row>
    <row r="48" spans="1:19" ht="240" x14ac:dyDescent="0.25">
      <c r="A48" s="19">
        <v>30</v>
      </c>
      <c r="B48" s="113" t="s">
        <v>29</v>
      </c>
      <c r="C48" s="114" t="s">
        <v>59</v>
      </c>
      <c r="D48" s="115" t="s">
        <v>228</v>
      </c>
      <c r="E48" s="115" t="s">
        <v>69</v>
      </c>
      <c r="F48" s="116" t="s">
        <v>54</v>
      </c>
      <c r="G48" s="116" t="s">
        <v>70</v>
      </c>
      <c r="H48" s="117" t="s">
        <v>131</v>
      </c>
      <c r="I48" s="118">
        <v>8</v>
      </c>
      <c r="J48" s="116"/>
      <c r="K48" s="115" t="s">
        <v>56</v>
      </c>
      <c r="L48" s="115" t="s">
        <v>67</v>
      </c>
      <c r="M48" s="116" t="s">
        <v>54</v>
      </c>
      <c r="N48" s="119"/>
      <c r="O48" s="119">
        <v>5</v>
      </c>
      <c r="P48" s="119"/>
      <c r="Q48" s="119"/>
      <c r="R48" s="118">
        <f t="shared" si="1"/>
        <v>1600</v>
      </c>
      <c r="S48" s="20" t="s">
        <v>259</v>
      </c>
    </row>
    <row r="49" spans="1:19" ht="240" x14ac:dyDescent="0.25">
      <c r="A49" s="19">
        <v>31</v>
      </c>
      <c r="B49" s="113" t="s">
        <v>29</v>
      </c>
      <c r="C49" s="114" t="s">
        <v>59</v>
      </c>
      <c r="D49" s="115" t="s">
        <v>231</v>
      </c>
      <c r="E49" s="115" t="s">
        <v>69</v>
      </c>
      <c r="F49" s="116" t="s">
        <v>54</v>
      </c>
      <c r="G49" s="116" t="s">
        <v>70</v>
      </c>
      <c r="H49" s="117" t="s">
        <v>131</v>
      </c>
      <c r="I49" s="118">
        <v>8</v>
      </c>
      <c r="J49" s="116"/>
      <c r="K49" s="115" t="s">
        <v>56</v>
      </c>
      <c r="L49" s="115" t="s">
        <v>67</v>
      </c>
      <c r="M49" s="116" t="s">
        <v>54</v>
      </c>
      <c r="N49" s="119"/>
      <c r="O49" s="119">
        <v>5</v>
      </c>
      <c r="P49" s="119"/>
      <c r="Q49" s="119"/>
      <c r="R49" s="118">
        <f t="shared" si="1"/>
        <v>1600</v>
      </c>
      <c r="S49" s="20" t="s">
        <v>259</v>
      </c>
    </row>
    <row r="50" spans="1:19" ht="240" x14ac:dyDescent="0.25">
      <c r="A50" s="19">
        <v>32</v>
      </c>
      <c r="B50" s="113" t="s">
        <v>29</v>
      </c>
      <c r="C50" s="114" t="s">
        <v>59</v>
      </c>
      <c r="D50" s="115" t="s">
        <v>230</v>
      </c>
      <c r="E50" s="115" t="s">
        <v>69</v>
      </c>
      <c r="F50" s="116" t="s">
        <v>54</v>
      </c>
      <c r="G50" s="116" t="s">
        <v>70</v>
      </c>
      <c r="H50" s="117" t="s">
        <v>131</v>
      </c>
      <c r="I50" s="118">
        <v>8</v>
      </c>
      <c r="J50" s="116"/>
      <c r="K50" s="115" t="s">
        <v>56</v>
      </c>
      <c r="L50" s="115" t="s">
        <v>67</v>
      </c>
      <c r="M50" s="116" t="s">
        <v>54</v>
      </c>
      <c r="N50" s="119"/>
      <c r="O50" s="119">
        <v>5</v>
      </c>
      <c r="P50" s="119"/>
      <c r="Q50" s="119"/>
      <c r="R50" s="118">
        <f t="shared" si="1"/>
        <v>1600</v>
      </c>
      <c r="S50" s="20" t="s">
        <v>259</v>
      </c>
    </row>
    <row r="51" spans="1:19" ht="240" x14ac:dyDescent="0.25">
      <c r="A51" s="19">
        <v>33</v>
      </c>
      <c r="B51" s="113" t="s">
        <v>29</v>
      </c>
      <c r="C51" s="114" t="s">
        <v>59</v>
      </c>
      <c r="D51" s="115" t="s">
        <v>229</v>
      </c>
      <c r="E51" s="115" t="s">
        <v>69</v>
      </c>
      <c r="F51" s="116" t="s">
        <v>54</v>
      </c>
      <c r="G51" s="116" t="s">
        <v>70</v>
      </c>
      <c r="H51" s="117" t="s">
        <v>131</v>
      </c>
      <c r="I51" s="118">
        <v>8</v>
      </c>
      <c r="J51" s="116"/>
      <c r="K51" s="115" t="s">
        <v>56</v>
      </c>
      <c r="L51" s="115" t="s">
        <v>67</v>
      </c>
      <c r="M51" s="116" t="s">
        <v>54</v>
      </c>
      <c r="N51" s="119"/>
      <c r="O51" s="119">
        <v>5</v>
      </c>
      <c r="P51" s="119"/>
      <c r="Q51" s="119"/>
      <c r="R51" s="118">
        <f t="shared" si="1"/>
        <v>1600</v>
      </c>
      <c r="S51" s="20" t="s">
        <v>259</v>
      </c>
    </row>
    <row r="52" spans="1:19" ht="240" x14ac:dyDescent="0.25">
      <c r="A52" s="19">
        <v>34</v>
      </c>
      <c r="B52" s="113" t="s">
        <v>29</v>
      </c>
      <c r="C52" s="114" t="s">
        <v>59</v>
      </c>
      <c r="D52" s="115" t="s">
        <v>232</v>
      </c>
      <c r="E52" s="115" t="s">
        <v>69</v>
      </c>
      <c r="F52" s="116" t="s">
        <v>54</v>
      </c>
      <c r="G52" s="116" t="s">
        <v>70</v>
      </c>
      <c r="H52" s="117" t="s">
        <v>131</v>
      </c>
      <c r="I52" s="118">
        <v>8</v>
      </c>
      <c r="J52" s="116"/>
      <c r="K52" s="115" t="s">
        <v>56</v>
      </c>
      <c r="L52" s="115" t="s">
        <v>67</v>
      </c>
      <c r="M52" s="116" t="s">
        <v>54</v>
      </c>
      <c r="N52" s="119"/>
      <c r="O52" s="119">
        <v>5</v>
      </c>
      <c r="P52" s="119"/>
      <c r="Q52" s="119"/>
      <c r="R52" s="118">
        <f t="shared" si="1"/>
        <v>1600</v>
      </c>
      <c r="S52" s="20" t="s">
        <v>259</v>
      </c>
    </row>
    <row r="53" spans="1:19" ht="240" x14ac:dyDescent="0.25">
      <c r="A53" s="19">
        <v>35</v>
      </c>
      <c r="B53" s="113" t="s">
        <v>29</v>
      </c>
      <c r="C53" s="114" t="s">
        <v>59</v>
      </c>
      <c r="D53" s="115" t="s">
        <v>233</v>
      </c>
      <c r="E53" s="115" t="s">
        <v>69</v>
      </c>
      <c r="F53" s="116" t="s">
        <v>54</v>
      </c>
      <c r="G53" s="116" t="s">
        <v>70</v>
      </c>
      <c r="H53" s="117" t="s">
        <v>131</v>
      </c>
      <c r="I53" s="118">
        <v>8</v>
      </c>
      <c r="J53" s="116"/>
      <c r="K53" s="115" t="s">
        <v>56</v>
      </c>
      <c r="L53" s="115" t="s">
        <v>67</v>
      </c>
      <c r="M53" s="116" t="s">
        <v>54</v>
      </c>
      <c r="N53" s="119"/>
      <c r="O53" s="119">
        <v>5</v>
      </c>
      <c r="P53" s="119"/>
      <c r="Q53" s="119"/>
      <c r="R53" s="118">
        <f t="shared" si="1"/>
        <v>1600</v>
      </c>
      <c r="S53" s="20" t="s">
        <v>259</v>
      </c>
    </row>
    <row r="54" spans="1:19" ht="240" x14ac:dyDescent="0.25">
      <c r="A54" s="19">
        <v>36</v>
      </c>
      <c r="B54" s="113" t="s">
        <v>29</v>
      </c>
      <c r="C54" s="114" t="s">
        <v>59</v>
      </c>
      <c r="D54" s="115" t="s">
        <v>234</v>
      </c>
      <c r="E54" s="115" t="s">
        <v>69</v>
      </c>
      <c r="F54" s="116" t="s">
        <v>54</v>
      </c>
      <c r="G54" s="116" t="s">
        <v>70</v>
      </c>
      <c r="H54" s="117" t="s">
        <v>131</v>
      </c>
      <c r="I54" s="118">
        <v>8</v>
      </c>
      <c r="J54" s="116"/>
      <c r="K54" s="115" t="s">
        <v>56</v>
      </c>
      <c r="L54" s="115" t="s">
        <v>67</v>
      </c>
      <c r="M54" s="116" t="s">
        <v>54</v>
      </c>
      <c r="N54" s="119"/>
      <c r="O54" s="119">
        <v>5</v>
      </c>
      <c r="P54" s="119"/>
      <c r="Q54" s="119"/>
      <c r="R54" s="118">
        <f t="shared" si="1"/>
        <v>1600</v>
      </c>
      <c r="S54" s="20" t="s">
        <v>259</v>
      </c>
    </row>
    <row r="55" spans="1:19" ht="240" x14ac:dyDescent="0.25">
      <c r="A55" s="19">
        <v>37</v>
      </c>
      <c r="B55" s="113" t="s">
        <v>29</v>
      </c>
      <c r="C55" s="114" t="s">
        <v>59</v>
      </c>
      <c r="D55" s="115" t="s">
        <v>245</v>
      </c>
      <c r="E55" s="115" t="s">
        <v>69</v>
      </c>
      <c r="F55" s="116" t="s">
        <v>54</v>
      </c>
      <c r="G55" s="116" t="s">
        <v>70</v>
      </c>
      <c r="H55" s="117" t="s">
        <v>131</v>
      </c>
      <c r="I55" s="118">
        <v>8</v>
      </c>
      <c r="J55" s="116"/>
      <c r="K55" s="115" t="s">
        <v>56</v>
      </c>
      <c r="L55" s="115" t="s">
        <v>67</v>
      </c>
      <c r="M55" s="116" t="s">
        <v>54</v>
      </c>
      <c r="N55" s="119"/>
      <c r="O55" s="119">
        <v>5</v>
      </c>
      <c r="P55" s="119"/>
      <c r="Q55" s="119"/>
      <c r="R55" s="118">
        <f t="shared" si="1"/>
        <v>1600</v>
      </c>
      <c r="S55" s="20" t="s">
        <v>259</v>
      </c>
    </row>
    <row r="56" spans="1:19" ht="240" x14ac:dyDescent="0.25">
      <c r="A56" s="19">
        <v>38</v>
      </c>
      <c r="B56" s="113" t="s">
        <v>29</v>
      </c>
      <c r="C56" s="114" t="s">
        <v>59</v>
      </c>
      <c r="D56" s="115" t="s">
        <v>236</v>
      </c>
      <c r="E56" s="115" t="s">
        <v>69</v>
      </c>
      <c r="F56" s="116" t="s">
        <v>54</v>
      </c>
      <c r="G56" s="116" t="s">
        <v>70</v>
      </c>
      <c r="H56" s="117" t="s">
        <v>131</v>
      </c>
      <c r="I56" s="118">
        <v>8</v>
      </c>
      <c r="J56" s="116"/>
      <c r="K56" s="115" t="s">
        <v>56</v>
      </c>
      <c r="L56" s="115" t="s">
        <v>67</v>
      </c>
      <c r="M56" s="116" t="s">
        <v>54</v>
      </c>
      <c r="N56" s="119"/>
      <c r="O56" s="119">
        <v>5</v>
      </c>
      <c r="P56" s="119"/>
      <c r="Q56" s="119"/>
      <c r="R56" s="118">
        <f t="shared" si="1"/>
        <v>1600</v>
      </c>
      <c r="S56" s="20" t="s">
        <v>259</v>
      </c>
    </row>
    <row r="57" spans="1:19" ht="240" x14ac:dyDescent="0.25">
      <c r="A57" s="19">
        <v>39</v>
      </c>
      <c r="B57" s="113" t="s">
        <v>29</v>
      </c>
      <c r="C57" s="114" t="s">
        <v>59</v>
      </c>
      <c r="D57" s="115" t="s">
        <v>235</v>
      </c>
      <c r="E57" s="115" t="s">
        <v>69</v>
      </c>
      <c r="F57" s="116" t="s">
        <v>54</v>
      </c>
      <c r="G57" s="116" t="s">
        <v>70</v>
      </c>
      <c r="H57" s="117" t="s">
        <v>131</v>
      </c>
      <c r="I57" s="118">
        <v>8</v>
      </c>
      <c r="J57" s="116"/>
      <c r="K57" s="115" t="s">
        <v>56</v>
      </c>
      <c r="L57" s="115" t="s">
        <v>67</v>
      </c>
      <c r="M57" s="116" t="s">
        <v>54</v>
      </c>
      <c r="N57" s="119"/>
      <c r="O57" s="119">
        <v>5</v>
      </c>
      <c r="P57" s="119"/>
      <c r="Q57" s="119"/>
      <c r="R57" s="118">
        <f t="shared" si="1"/>
        <v>1600</v>
      </c>
      <c r="S57" s="20" t="s">
        <v>259</v>
      </c>
    </row>
    <row r="58" spans="1:19" ht="240" x14ac:dyDescent="0.25">
      <c r="A58" s="19">
        <v>40</v>
      </c>
      <c r="B58" s="113" t="s">
        <v>29</v>
      </c>
      <c r="C58" s="114" t="s">
        <v>59</v>
      </c>
      <c r="D58" s="115" t="s">
        <v>237</v>
      </c>
      <c r="E58" s="115" t="s">
        <v>69</v>
      </c>
      <c r="F58" s="116" t="s">
        <v>54</v>
      </c>
      <c r="G58" s="116" t="s">
        <v>70</v>
      </c>
      <c r="H58" s="117" t="s">
        <v>131</v>
      </c>
      <c r="I58" s="118">
        <v>8</v>
      </c>
      <c r="J58" s="116"/>
      <c r="K58" s="115" t="s">
        <v>56</v>
      </c>
      <c r="L58" s="115" t="s">
        <v>67</v>
      </c>
      <c r="M58" s="116" t="s">
        <v>54</v>
      </c>
      <c r="N58" s="119"/>
      <c r="O58" s="119">
        <v>5</v>
      </c>
      <c r="P58" s="119"/>
      <c r="Q58" s="119"/>
      <c r="R58" s="118">
        <f t="shared" si="1"/>
        <v>1600</v>
      </c>
      <c r="S58" s="20" t="s">
        <v>259</v>
      </c>
    </row>
    <row r="59" spans="1:19" ht="240" x14ac:dyDescent="0.25">
      <c r="A59" s="19">
        <v>41</v>
      </c>
      <c r="B59" s="113" t="s">
        <v>29</v>
      </c>
      <c r="C59" s="114" t="s">
        <v>59</v>
      </c>
      <c r="D59" s="115" t="s">
        <v>244</v>
      </c>
      <c r="E59" s="115" t="s">
        <v>69</v>
      </c>
      <c r="F59" s="116" t="s">
        <v>54</v>
      </c>
      <c r="G59" s="116" t="s">
        <v>70</v>
      </c>
      <c r="H59" s="117" t="s">
        <v>131</v>
      </c>
      <c r="I59" s="118">
        <v>8</v>
      </c>
      <c r="J59" s="116"/>
      <c r="K59" s="115" t="s">
        <v>56</v>
      </c>
      <c r="L59" s="115" t="s">
        <v>67</v>
      </c>
      <c r="M59" s="116" t="s">
        <v>54</v>
      </c>
      <c r="N59" s="119"/>
      <c r="O59" s="119">
        <v>5</v>
      </c>
      <c r="P59" s="119"/>
      <c r="Q59" s="119"/>
      <c r="R59" s="118">
        <f t="shared" si="1"/>
        <v>1600</v>
      </c>
      <c r="S59" s="20" t="s">
        <v>259</v>
      </c>
    </row>
    <row r="60" spans="1:19" ht="240" x14ac:dyDescent="0.25">
      <c r="A60" s="19">
        <v>42</v>
      </c>
      <c r="B60" s="113" t="s">
        <v>29</v>
      </c>
      <c r="C60" s="114" t="s">
        <v>59</v>
      </c>
      <c r="D60" s="115" t="s">
        <v>238</v>
      </c>
      <c r="E60" s="115" t="s">
        <v>69</v>
      </c>
      <c r="F60" s="116" t="s">
        <v>54</v>
      </c>
      <c r="G60" s="116" t="s">
        <v>70</v>
      </c>
      <c r="H60" s="117" t="s">
        <v>131</v>
      </c>
      <c r="I60" s="118">
        <v>8</v>
      </c>
      <c r="J60" s="116"/>
      <c r="K60" s="115" t="s">
        <v>56</v>
      </c>
      <c r="L60" s="115" t="s">
        <v>67</v>
      </c>
      <c r="M60" s="116" t="s">
        <v>54</v>
      </c>
      <c r="N60" s="119"/>
      <c r="O60" s="119">
        <v>5</v>
      </c>
      <c r="P60" s="119"/>
      <c r="Q60" s="119"/>
      <c r="R60" s="118">
        <f t="shared" si="1"/>
        <v>1600</v>
      </c>
      <c r="S60" s="20" t="s">
        <v>259</v>
      </c>
    </row>
    <row r="61" spans="1:19" ht="240" x14ac:dyDescent="0.25">
      <c r="A61" s="19">
        <v>43</v>
      </c>
      <c r="B61" s="113" t="s">
        <v>29</v>
      </c>
      <c r="C61" s="114" t="s">
        <v>59</v>
      </c>
      <c r="D61" s="115" t="s">
        <v>239</v>
      </c>
      <c r="E61" s="115" t="s">
        <v>69</v>
      </c>
      <c r="F61" s="116" t="s">
        <v>54</v>
      </c>
      <c r="G61" s="116" t="s">
        <v>70</v>
      </c>
      <c r="H61" s="117" t="s">
        <v>131</v>
      </c>
      <c r="I61" s="118">
        <v>8</v>
      </c>
      <c r="J61" s="116"/>
      <c r="K61" s="115" t="s">
        <v>56</v>
      </c>
      <c r="L61" s="115" t="s">
        <v>67</v>
      </c>
      <c r="M61" s="116" t="s">
        <v>54</v>
      </c>
      <c r="N61" s="119"/>
      <c r="O61" s="119">
        <v>5</v>
      </c>
      <c r="P61" s="119"/>
      <c r="Q61" s="119"/>
      <c r="R61" s="118">
        <f t="shared" si="1"/>
        <v>1600</v>
      </c>
      <c r="S61" s="20" t="s">
        <v>259</v>
      </c>
    </row>
    <row r="62" spans="1:19" ht="240" x14ac:dyDescent="0.25">
      <c r="A62" s="19">
        <v>44</v>
      </c>
      <c r="B62" s="113" t="s">
        <v>29</v>
      </c>
      <c r="C62" s="114" t="s">
        <v>59</v>
      </c>
      <c r="D62" s="115" t="s">
        <v>240</v>
      </c>
      <c r="E62" s="115" t="s">
        <v>69</v>
      </c>
      <c r="F62" s="116" t="s">
        <v>54</v>
      </c>
      <c r="G62" s="116" t="s">
        <v>70</v>
      </c>
      <c r="H62" s="117" t="s">
        <v>131</v>
      </c>
      <c r="I62" s="118">
        <v>8</v>
      </c>
      <c r="J62" s="116"/>
      <c r="K62" s="115" t="s">
        <v>56</v>
      </c>
      <c r="L62" s="115" t="s">
        <v>67</v>
      </c>
      <c r="M62" s="116" t="s">
        <v>54</v>
      </c>
      <c r="N62" s="119"/>
      <c r="O62" s="119">
        <v>5</v>
      </c>
      <c r="P62" s="119"/>
      <c r="Q62" s="119"/>
      <c r="R62" s="118">
        <f t="shared" si="1"/>
        <v>1600</v>
      </c>
      <c r="S62" s="20" t="s">
        <v>259</v>
      </c>
    </row>
    <row r="63" spans="1:19" ht="240" x14ac:dyDescent="0.25">
      <c r="A63" s="19">
        <v>45</v>
      </c>
      <c r="B63" s="113" t="s">
        <v>29</v>
      </c>
      <c r="C63" s="114" t="s">
        <v>59</v>
      </c>
      <c r="D63" s="115" t="s">
        <v>242</v>
      </c>
      <c r="E63" s="115" t="s">
        <v>69</v>
      </c>
      <c r="F63" s="116" t="s">
        <v>54</v>
      </c>
      <c r="G63" s="116" t="s">
        <v>70</v>
      </c>
      <c r="H63" s="117" t="s">
        <v>131</v>
      </c>
      <c r="I63" s="118">
        <v>8</v>
      </c>
      <c r="J63" s="116"/>
      <c r="K63" s="115" t="s">
        <v>56</v>
      </c>
      <c r="L63" s="115" t="s">
        <v>67</v>
      </c>
      <c r="M63" s="116" t="s">
        <v>54</v>
      </c>
      <c r="N63" s="119"/>
      <c r="O63" s="119">
        <v>5</v>
      </c>
      <c r="P63" s="119"/>
      <c r="Q63" s="119"/>
      <c r="R63" s="118">
        <f t="shared" si="1"/>
        <v>1600</v>
      </c>
      <c r="S63" s="20" t="s">
        <v>259</v>
      </c>
    </row>
    <row r="64" spans="1:19" ht="240" x14ac:dyDescent="0.25">
      <c r="A64" s="19">
        <v>46</v>
      </c>
      <c r="B64" s="113" t="s">
        <v>29</v>
      </c>
      <c r="C64" s="114" t="s">
        <v>59</v>
      </c>
      <c r="D64" s="115" t="s">
        <v>241</v>
      </c>
      <c r="E64" s="115" t="s">
        <v>69</v>
      </c>
      <c r="F64" s="116" t="s">
        <v>54</v>
      </c>
      <c r="G64" s="116" t="s">
        <v>70</v>
      </c>
      <c r="H64" s="117" t="s">
        <v>131</v>
      </c>
      <c r="I64" s="118">
        <v>8</v>
      </c>
      <c r="J64" s="116"/>
      <c r="K64" s="115" t="s">
        <v>56</v>
      </c>
      <c r="L64" s="115" t="s">
        <v>67</v>
      </c>
      <c r="M64" s="116" t="s">
        <v>54</v>
      </c>
      <c r="N64" s="119"/>
      <c r="O64" s="119">
        <v>5</v>
      </c>
      <c r="P64" s="119"/>
      <c r="Q64" s="119"/>
      <c r="R64" s="118">
        <f t="shared" si="1"/>
        <v>1600</v>
      </c>
      <c r="S64" s="20" t="s">
        <v>259</v>
      </c>
    </row>
    <row r="65" spans="1:19" ht="240" x14ac:dyDescent="0.25">
      <c r="A65" s="19">
        <v>47</v>
      </c>
      <c r="B65" s="113" t="s">
        <v>29</v>
      </c>
      <c r="C65" s="114" t="s">
        <v>59</v>
      </c>
      <c r="D65" s="115" t="s">
        <v>243</v>
      </c>
      <c r="E65" s="115" t="s">
        <v>69</v>
      </c>
      <c r="F65" s="116" t="s">
        <v>54</v>
      </c>
      <c r="G65" s="116" t="s">
        <v>70</v>
      </c>
      <c r="H65" s="117" t="s">
        <v>131</v>
      </c>
      <c r="I65" s="118">
        <v>8</v>
      </c>
      <c r="J65" s="116"/>
      <c r="K65" s="115" t="s">
        <v>56</v>
      </c>
      <c r="L65" s="115" t="s">
        <v>67</v>
      </c>
      <c r="M65" s="116" t="s">
        <v>54</v>
      </c>
      <c r="N65" s="119"/>
      <c r="O65" s="119">
        <v>5</v>
      </c>
      <c r="P65" s="119"/>
      <c r="Q65" s="119"/>
      <c r="R65" s="118">
        <f t="shared" si="1"/>
        <v>1600</v>
      </c>
      <c r="S65" s="20" t="s">
        <v>259</v>
      </c>
    </row>
    <row r="66" spans="1:19" ht="137.25" customHeight="1" x14ac:dyDescent="0.25">
      <c r="A66" s="37">
        <v>48</v>
      </c>
      <c r="B66" s="120" t="s">
        <v>29</v>
      </c>
      <c r="C66" s="121" t="s">
        <v>68</v>
      </c>
      <c r="D66" s="122" t="s">
        <v>71</v>
      </c>
      <c r="E66" s="122" t="s">
        <v>91</v>
      </c>
      <c r="F66" s="123" t="s">
        <v>54</v>
      </c>
      <c r="G66" s="123" t="s">
        <v>70</v>
      </c>
      <c r="H66" s="124" t="s">
        <v>132</v>
      </c>
      <c r="I66" s="125"/>
      <c r="J66" s="123"/>
      <c r="K66" s="122" t="s">
        <v>56</v>
      </c>
      <c r="L66" s="122" t="s">
        <v>67</v>
      </c>
      <c r="M66" s="123" t="s">
        <v>54</v>
      </c>
      <c r="N66" s="126"/>
      <c r="O66" s="125"/>
      <c r="P66" s="126"/>
      <c r="Q66" s="125"/>
      <c r="R66" s="125">
        <f>20*4</f>
        <v>80</v>
      </c>
      <c r="S66" s="38" t="s">
        <v>111</v>
      </c>
    </row>
    <row r="67" spans="1:19" ht="137.25" customHeight="1" x14ac:dyDescent="0.25">
      <c r="A67" s="37">
        <v>49</v>
      </c>
      <c r="B67" s="120" t="s">
        <v>29</v>
      </c>
      <c r="C67" s="121" t="s">
        <v>68</v>
      </c>
      <c r="D67" s="122" t="s">
        <v>72</v>
      </c>
      <c r="E67" s="122" t="s">
        <v>91</v>
      </c>
      <c r="F67" s="123" t="s">
        <v>54</v>
      </c>
      <c r="G67" s="123" t="s">
        <v>70</v>
      </c>
      <c r="H67" s="124" t="s">
        <v>132</v>
      </c>
      <c r="I67" s="125"/>
      <c r="J67" s="123"/>
      <c r="K67" s="122" t="s">
        <v>56</v>
      </c>
      <c r="L67" s="122" t="s">
        <v>67</v>
      </c>
      <c r="M67" s="123" t="s">
        <v>54</v>
      </c>
      <c r="N67" s="126"/>
      <c r="O67" s="125"/>
      <c r="P67" s="126"/>
      <c r="Q67" s="125"/>
      <c r="R67" s="125">
        <f t="shared" ref="R67:R85" si="2">20*4</f>
        <v>80</v>
      </c>
      <c r="S67" s="38" t="s">
        <v>111</v>
      </c>
    </row>
    <row r="68" spans="1:19" ht="137.25" customHeight="1" x14ac:dyDescent="0.25">
      <c r="A68" s="37">
        <v>50</v>
      </c>
      <c r="B68" s="120" t="s">
        <v>29</v>
      </c>
      <c r="C68" s="121" t="s">
        <v>68</v>
      </c>
      <c r="D68" s="122" t="s">
        <v>73</v>
      </c>
      <c r="E68" s="122" t="s">
        <v>91</v>
      </c>
      <c r="F68" s="123" t="s">
        <v>54</v>
      </c>
      <c r="G68" s="123" t="s">
        <v>70</v>
      </c>
      <c r="H68" s="124" t="s">
        <v>132</v>
      </c>
      <c r="I68" s="125"/>
      <c r="J68" s="123"/>
      <c r="K68" s="122" t="s">
        <v>56</v>
      </c>
      <c r="L68" s="122" t="s">
        <v>67</v>
      </c>
      <c r="M68" s="123" t="s">
        <v>54</v>
      </c>
      <c r="N68" s="126"/>
      <c r="O68" s="125"/>
      <c r="P68" s="126"/>
      <c r="Q68" s="125"/>
      <c r="R68" s="125">
        <f t="shared" si="2"/>
        <v>80</v>
      </c>
      <c r="S68" s="38" t="s">
        <v>111</v>
      </c>
    </row>
    <row r="69" spans="1:19" ht="137.25" customHeight="1" x14ac:dyDescent="0.25">
      <c r="A69" s="37">
        <v>51</v>
      </c>
      <c r="B69" s="120" t="s">
        <v>29</v>
      </c>
      <c r="C69" s="121" t="s">
        <v>68</v>
      </c>
      <c r="D69" s="122" t="s">
        <v>74</v>
      </c>
      <c r="E69" s="122" t="s">
        <v>91</v>
      </c>
      <c r="F69" s="123" t="s">
        <v>54</v>
      </c>
      <c r="G69" s="123" t="s">
        <v>70</v>
      </c>
      <c r="H69" s="124" t="s">
        <v>132</v>
      </c>
      <c r="I69" s="125"/>
      <c r="J69" s="123"/>
      <c r="K69" s="122" t="s">
        <v>56</v>
      </c>
      <c r="L69" s="122" t="s">
        <v>67</v>
      </c>
      <c r="M69" s="123" t="s">
        <v>54</v>
      </c>
      <c r="N69" s="126"/>
      <c r="O69" s="125"/>
      <c r="P69" s="126"/>
      <c r="Q69" s="125"/>
      <c r="R69" s="125">
        <f t="shared" si="2"/>
        <v>80</v>
      </c>
      <c r="S69" s="38" t="s">
        <v>111</v>
      </c>
    </row>
    <row r="70" spans="1:19" ht="137.25" customHeight="1" x14ac:dyDescent="0.25">
      <c r="A70" s="37">
        <v>52</v>
      </c>
      <c r="B70" s="120" t="s">
        <v>29</v>
      </c>
      <c r="C70" s="121" t="s">
        <v>68</v>
      </c>
      <c r="D70" s="122" t="s">
        <v>75</v>
      </c>
      <c r="E70" s="122" t="s">
        <v>91</v>
      </c>
      <c r="F70" s="123" t="s">
        <v>54</v>
      </c>
      <c r="G70" s="123" t="s">
        <v>70</v>
      </c>
      <c r="H70" s="124" t="s">
        <v>132</v>
      </c>
      <c r="I70" s="125"/>
      <c r="J70" s="123"/>
      <c r="K70" s="122" t="s">
        <v>56</v>
      </c>
      <c r="L70" s="122" t="s">
        <v>67</v>
      </c>
      <c r="M70" s="123" t="s">
        <v>54</v>
      </c>
      <c r="N70" s="126"/>
      <c r="O70" s="125"/>
      <c r="P70" s="126"/>
      <c r="Q70" s="125"/>
      <c r="R70" s="125">
        <f t="shared" si="2"/>
        <v>80</v>
      </c>
      <c r="S70" s="38" t="s">
        <v>111</v>
      </c>
    </row>
    <row r="71" spans="1:19" ht="137.25" customHeight="1" x14ac:dyDescent="0.25">
      <c r="A71" s="37">
        <v>53</v>
      </c>
      <c r="B71" s="120" t="s">
        <v>29</v>
      </c>
      <c r="C71" s="121" t="s">
        <v>68</v>
      </c>
      <c r="D71" s="122" t="s">
        <v>76</v>
      </c>
      <c r="E71" s="122" t="s">
        <v>91</v>
      </c>
      <c r="F71" s="123" t="s">
        <v>54</v>
      </c>
      <c r="G71" s="123" t="s">
        <v>70</v>
      </c>
      <c r="H71" s="124" t="s">
        <v>132</v>
      </c>
      <c r="I71" s="125"/>
      <c r="J71" s="123"/>
      <c r="K71" s="122" t="s">
        <v>56</v>
      </c>
      <c r="L71" s="122" t="s">
        <v>67</v>
      </c>
      <c r="M71" s="123" t="s">
        <v>54</v>
      </c>
      <c r="N71" s="126"/>
      <c r="O71" s="125"/>
      <c r="P71" s="126"/>
      <c r="Q71" s="125"/>
      <c r="R71" s="125">
        <f t="shared" si="2"/>
        <v>80</v>
      </c>
      <c r="S71" s="38" t="s">
        <v>111</v>
      </c>
    </row>
    <row r="72" spans="1:19" ht="137.25" customHeight="1" x14ac:dyDescent="0.25">
      <c r="A72" s="37">
        <v>54</v>
      </c>
      <c r="B72" s="120" t="s">
        <v>29</v>
      </c>
      <c r="C72" s="121" t="s">
        <v>68</v>
      </c>
      <c r="D72" s="122" t="s">
        <v>77</v>
      </c>
      <c r="E72" s="122" t="s">
        <v>91</v>
      </c>
      <c r="F72" s="123" t="s">
        <v>54</v>
      </c>
      <c r="G72" s="123" t="s">
        <v>70</v>
      </c>
      <c r="H72" s="124" t="s">
        <v>132</v>
      </c>
      <c r="I72" s="125"/>
      <c r="J72" s="123"/>
      <c r="K72" s="122" t="s">
        <v>56</v>
      </c>
      <c r="L72" s="122" t="s">
        <v>67</v>
      </c>
      <c r="M72" s="123" t="s">
        <v>54</v>
      </c>
      <c r="N72" s="126"/>
      <c r="O72" s="125"/>
      <c r="P72" s="126"/>
      <c r="Q72" s="125"/>
      <c r="R72" s="125">
        <f t="shared" si="2"/>
        <v>80</v>
      </c>
      <c r="S72" s="38" t="s">
        <v>111</v>
      </c>
    </row>
    <row r="73" spans="1:19" ht="137.25" customHeight="1" x14ac:dyDescent="0.25">
      <c r="A73" s="37">
        <v>55</v>
      </c>
      <c r="B73" s="120" t="s">
        <v>29</v>
      </c>
      <c r="C73" s="121" t="s">
        <v>68</v>
      </c>
      <c r="D73" s="122" t="s">
        <v>78</v>
      </c>
      <c r="E73" s="122" t="s">
        <v>91</v>
      </c>
      <c r="F73" s="123" t="s">
        <v>54</v>
      </c>
      <c r="G73" s="123" t="s">
        <v>70</v>
      </c>
      <c r="H73" s="124" t="s">
        <v>132</v>
      </c>
      <c r="I73" s="125"/>
      <c r="J73" s="123"/>
      <c r="K73" s="122" t="s">
        <v>56</v>
      </c>
      <c r="L73" s="122" t="s">
        <v>67</v>
      </c>
      <c r="M73" s="123" t="s">
        <v>54</v>
      </c>
      <c r="N73" s="126"/>
      <c r="O73" s="125"/>
      <c r="P73" s="126"/>
      <c r="Q73" s="125"/>
      <c r="R73" s="125">
        <f t="shared" si="2"/>
        <v>80</v>
      </c>
      <c r="S73" s="38" t="s">
        <v>111</v>
      </c>
    </row>
    <row r="74" spans="1:19" ht="137.25" customHeight="1" x14ac:dyDescent="0.25">
      <c r="A74" s="37">
        <v>56</v>
      </c>
      <c r="B74" s="120" t="s">
        <v>29</v>
      </c>
      <c r="C74" s="121" t="s">
        <v>68</v>
      </c>
      <c r="D74" s="122" t="s">
        <v>79</v>
      </c>
      <c r="E74" s="122" t="s">
        <v>91</v>
      </c>
      <c r="F74" s="123" t="s">
        <v>54</v>
      </c>
      <c r="G74" s="123" t="s">
        <v>70</v>
      </c>
      <c r="H74" s="124" t="s">
        <v>132</v>
      </c>
      <c r="I74" s="125"/>
      <c r="J74" s="123"/>
      <c r="K74" s="122" t="s">
        <v>56</v>
      </c>
      <c r="L74" s="122" t="s">
        <v>67</v>
      </c>
      <c r="M74" s="123" t="s">
        <v>54</v>
      </c>
      <c r="N74" s="126"/>
      <c r="O74" s="125"/>
      <c r="P74" s="126"/>
      <c r="Q74" s="125"/>
      <c r="R74" s="125">
        <f t="shared" si="2"/>
        <v>80</v>
      </c>
      <c r="S74" s="38" t="s">
        <v>111</v>
      </c>
    </row>
    <row r="75" spans="1:19" ht="137.25" customHeight="1" x14ac:dyDescent="0.25">
      <c r="A75" s="37">
        <v>57</v>
      </c>
      <c r="B75" s="120" t="s">
        <v>29</v>
      </c>
      <c r="C75" s="121" t="s">
        <v>68</v>
      </c>
      <c r="D75" s="122" t="s">
        <v>80</v>
      </c>
      <c r="E75" s="122" t="s">
        <v>91</v>
      </c>
      <c r="F75" s="125" t="s">
        <v>70</v>
      </c>
      <c r="G75" s="125" t="s">
        <v>70</v>
      </c>
      <c r="H75" s="124" t="s">
        <v>132</v>
      </c>
      <c r="I75" s="125"/>
      <c r="J75" s="123"/>
      <c r="K75" s="122" t="s">
        <v>56</v>
      </c>
      <c r="L75" s="122" t="s">
        <v>67</v>
      </c>
      <c r="M75" s="123" t="s">
        <v>54</v>
      </c>
      <c r="N75" s="126"/>
      <c r="O75" s="125"/>
      <c r="P75" s="126"/>
      <c r="Q75" s="125"/>
      <c r="R75" s="125">
        <f t="shared" si="2"/>
        <v>80</v>
      </c>
      <c r="S75" s="38" t="s">
        <v>111</v>
      </c>
    </row>
    <row r="76" spans="1:19" ht="137.25" customHeight="1" x14ac:dyDescent="0.25">
      <c r="A76" s="37">
        <v>58</v>
      </c>
      <c r="B76" s="120" t="s">
        <v>29</v>
      </c>
      <c r="C76" s="121" t="s">
        <v>68</v>
      </c>
      <c r="D76" s="122" t="s">
        <v>81</v>
      </c>
      <c r="E76" s="122" t="s">
        <v>91</v>
      </c>
      <c r="F76" s="125" t="s">
        <v>70</v>
      </c>
      <c r="G76" s="125" t="s">
        <v>70</v>
      </c>
      <c r="H76" s="124" t="s">
        <v>132</v>
      </c>
      <c r="I76" s="125"/>
      <c r="J76" s="123"/>
      <c r="K76" s="122" t="s">
        <v>56</v>
      </c>
      <c r="L76" s="122" t="s">
        <v>67</v>
      </c>
      <c r="M76" s="123" t="s">
        <v>54</v>
      </c>
      <c r="N76" s="126"/>
      <c r="O76" s="125"/>
      <c r="P76" s="126"/>
      <c r="Q76" s="125"/>
      <c r="R76" s="125">
        <f t="shared" si="2"/>
        <v>80</v>
      </c>
      <c r="S76" s="38" t="s">
        <v>111</v>
      </c>
    </row>
    <row r="77" spans="1:19" ht="137.25" customHeight="1" x14ac:dyDescent="0.25">
      <c r="A77" s="37">
        <v>59</v>
      </c>
      <c r="B77" s="120" t="s">
        <v>29</v>
      </c>
      <c r="C77" s="121" t="s">
        <v>68</v>
      </c>
      <c r="D77" s="122" t="s">
        <v>82</v>
      </c>
      <c r="E77" s="122" t="s">
        <v>91</v>
      </c>
      <c r="F77" s="125" t="s">
        <v>70</v>
      </c>
      <c r="G77" s="125" t="s">
        <v>70</v>
      </c>
      <c r="H77" s="124" t="s">
        <v>132</v>
      </c>
      <c r="I77" s="125"/>
      <c r="J77" s="123"/>
      <c r="K77" s="122" t="s">
        <v>56</v>
      </c>
      <c r="L77" s="122" t="s">
        <v>67</v>
      </c>
      <c r="M77" s="123" t="s">
        <v>54</v>
      </c>
      <c r="N77" s="126"/>
      <c r="O77" s="125"/>
      <c r="P77" s="126"/>
      <c r="Q77" s="125"/>
      <c r="R77" s="125">
        <f t="shared" si="2"/>
        <v>80</v>
      </c>
      <c r="S77" s="38" t="s">
        <v>111</v>
      </c>
    </row>
    <row r="78" spans="1:19" ht="137.25" customHeight="1" x14ac:dyDescent="0.25">
      <c r="A78" s="37">
        <v>60</v>
      </c>
      <c r="B78" s="120" t="s">
        <v>29</v>
      </c>
      <c r="C78" s="121" t="s">
        <v>68</v>
      </c>
      <c r="D78" s="122" t="s">
        <v>83</v>
      </c>
      <c r="E78" s="122" t="s">
        <v>91</v>
      </c>
      <c r="F78" s="125" t="s">
        <v>70</v>
      </c>
      <c r="G78" s="125" t="s">
        <v>70</v>
      </c>
      <c r="H78" s="124" t="s">
        <v>132</v>
      </c>
      <c r="I78" s="125"/>
      <c r="J78" s="123"/>
      <c r="K78" s="122" t="s">
        <v>56</v>
      </c>
      <c r="L78" s="122" t="s">
        <v>67</v>
      </c>
      <c r="M78" s="123" t="s">
        <v>54</v>
      </c>
      <c r="N78" s="126"/>
      <c r="O78" s="125"/>
      <c r="P78" s="126"/>
      <c r="Q78" s="125"/>
      <c r="R78" s="125">
        <f t="shared" si="2"/>
        <v>80</v>
      </c>
      <c r="S78" s="38" t="s">
        <v>111</v>
      </c>
    </row>
    <row r="79" spans="1:19" ht="137.25" customHeight="1" x14ac:dyDescent="0.25">
      <c r="A79" s="37">
        <v>61</v>
      </c>
      <c r="B79" s="120" t="s">
        <v>29</v>
      </c>
      <c r="C79" s="121" t="s">
        <v>68</v>
      </c>
      <c r="D79" s="122" t="s">
        <v>84</v>
      </c>
      <c r="E79" s="122" t="s">
        <v>91</v>
      </c>
      <c r="F79" s="125" t="s">
        <v>70</v>
      </c>
      <c r="G79" s="125" t="s">
        <v>70</v>
      </c>
      <c r="H79" s="124" t="s">
        <v>132</v>
      </c>
      <c r="I79" s="125"/>
      <c r="J79" s="123"/>
      <c r="K79" s="122" t="s">
        <v>56</v>
      </c>
      <c r="L79" s="122" t="s">
        <v>67</v>
      </c>
      <c r="M79" s="123" t="s">
        <v>54</v>
      </c>
      <c r="N79" s="126"/>
      <c r="O79" s="125"/>
      <c r="P79" s="126"/>
      <c r="Q79" s="125"/>
      <c r="R79" s="125">
        <f t="shared" si="2"/>
        <v>80</v>
      </c>
      <c r="S79" s="38" t="s">
        <v>111</v>
      </c>
    </row>
    <row r="80" spans="1:19" ht="137.25" customHeight="1" x14ac:dyDescent="0.25">
      <c r="A80" s="37">
        <v>62</v>
      </c>
      <c r="B80" s="120" t="s">
        <v>29</v>
      </c>
      <c r="C80" s="121" t="s">
        <v>68</v>
      </c>
      <c r="D80" s="122" t="s">
        <v>85</v>
      </c>
      <c r="E80" s="122" t="s">
        <v>91</v>
      </c>
      <c r="F80" s="125" t="s">
        <v>70</v>
      </c>
      <c r="G80" s="125" t="s">
        <v>70</v>
      </c>
      <c r="H80" s="124" t="s">
        <v>132</v>
      </c>
      <c r="I80" s="125"/>
      <c r="J80" s="123"/>
      <c r="K80" s="122" t="s">
        <v>56</v>
      </c>
      <c r="L80" s="122" t="s">
        <v>67</v>
      </c>
      <c r="M80" s="123" t="s">
        <v>54</v>
      </c>
      <c r="N80" s="126"/>
      <c r="O80" s="125"/>
      <c r="P80" s="126"/>
      <c r="Q80" s="125"/>
      <c r="R80" s="125">
        <f t="shared" si="2"/>
        <v>80</v>
      </c>
      <c r="S80" s="38" t="s">
        <v>111</v>
      </c>
    </row>
    <row r="81" spans="1:20" ht="137.25" customHeight="1" x14ac:dyDescent="0.25">
      <c r="A81" s="37">
        <v>63</v>
      </c>
      <c r="B81" s="120" t="s">
        <v>29</v>
      </c>
      <c r="C81" s="121" t="s">
        <v>68</v>
      </c>
      <c r="D81" s="122" t="s">
        <v>86</v>
      </c>
      <c r="E81" s="122" t="s">
        <v>91</v>
      </c>
      <c r="F81" s="125" t="s">
        <v>70</v>
      </c>
      <c r="G81" s="125" t="s">
        <v>70</v>
      </c>
      <c r="H81" s="124" t="s">
        <v>132</v>
      </c>
      <c r="I81" s="125"/>
      <c r="J81" s="123"/>
      <c r="K81" s="122" t="s">
        <v>56</v>
      </c>
      <c r="L81" s="122" t="s">
        <v>67</v>
      </c>
      <c r="M81" s="123" t="s">
        <v>54</v>
      </c>
      <c r="N81" s="126"/>
      <c r="O81" s="125"/>
      <c r="P81" s="126"/>
      <c r="Q81" s="125"/>
      <c r="R81" s="125">
        <f t="shared" si="2"/>
        <v>80</v>
      </c>
      <c r="S81" s="38" t="s">
        <v>111</v>
      </c>
    </row>
    <row r="82" spans="1:20" ht="137.25" customHeight="1" x14ac:dyDescent="0.25">
      <c r="A82" s="37">
        <v>64</v>
      </c>
      <c r="B82" s="120" t="s">
        <v>29</v>
      </c>
      <c r="C82" s="121" t="s">
        <v>68</v>
      </c>
      <c r="D82" s="122" t="s">
        <v>87</v>
      </c>
      <c r="E82" s="122" t="s">
        <v>91</v>
      </c>
      <c r="F82" s="125" t="s">
        <v>70</v>
      </c>
      <c r="G82" s="125" t="s">
        <v>70</v>
      </c>
      <c r="H82" s="124" t="s">
        <v>132</v>
      </c>
      <c r="I82" s="125"/>
      <c r="J82" s="123"/>
      <c r="K82" s="122" t="s">
        <v>56</v>
      </c>
      <c r="L82" s="122" t="s">
        <v>67</v>
      </c>
      <c r="M82" s="123" t="s">
        <v>54</v>
      </c>
      <c r="N82" s="126"/>
      <c r="O82" s="125"/>
      <c r="P82" s="126"/>
      <c r="Q82" s="125"/>
      <c r="R82" s="125">
        <f t="shared" si="2"/>
        <v>80</v>
      </c>
      <c r="S82" s="38" t="s">
        <v>111</v>
      </c>
    </row>
    <row r="83" spans="1:20" ht="137.25" customHeight="1" x14ac:dyDescent="0.25">
      <c r="A83" s="37">
        <v>65</v>
      </c>
      <c r="B83" s="120" t="s">
        <v>29</v>
      </c>
      <c r="C83" s="121" t="s">
        <v>68</v>
      </c>
      <c r="D83" s="122" t="s">
        <v>88</v>
      </c>
      <c r="E83" s="122" t="s">
        <v>91</v>
      </c>
      <c r="F83" s="125" t="s">
        <v>70</v>
      </c>
      <c r="G83" s="125" t="s">
        <v>70</v>
      </c>
      <c r="H83" s="124" t="s">
        <v>132</v>
      </c>
      <c r="I83" s="125"/>
      <c r="J83" s="123"/>
      <c r="K83" s="122" t="s">
        <v>56</v>
      </c>
      <c r="L83" s="122" t="s">
        <v>67</v>
      </c>
      <c r="M83" s="123" t="s">
        <v>54</v>
      </c>
      <c r="N83" s="126"/>
      <c r="O83" s="125"/>
      <c r="P83" s="126"/>
      <c r="Q83" s="125"/>
      <c r="R83" s="125">
        <f t="shared" si="2"/>
        <v>80</v>
      </c>
      <c r="S83" s="38" t="s">
        <v>111</v>
      </c>
    </row>
    <row r="84" spans="1:20" ht="137.25" customHeight="1" x14ac:dyDescent="0.25">
      <c r="A84" s="37">
        <v>66</v>
      </c>
      <c r="B84" s="120" t="s">
        <v>29</v>
      </c>
      <c r="C84" s="121" t="s">
        <v>68</v>
      </c>
      <c r="D84" s="122" t="s">
        <v>89</v>
      </c>
      <c r="E84" s="122" t="s">
        <v>91</v>
      </c>
      <c r="F84" s="125" t="s">
        <v>70</v>
      </c>
      <c r="G84" s="125" t="s">
        <v>70</v>
      </c>
      <c r="H84" s="124" t="s">
        <v>132</v>
      </c>
      <c r="I84" s="125"/>
      <c r="J84" s="123"/>
      <c r="K84" s="122" t="s">
        <v>56</v>
      </c>
      <c r="L84" s="122" t="s">
        <v>67</v>
      </c>
      <c r="M84" s="123" t="s">
        <v>54</v>
      </c>
      <c r="N84" s="126"/>
      <c r="O84" s="125"/>
      <c r="P84" s="126"/>
      <c r="Q84" s="125"/>
      <c r="R84" s="125">
        <f t="shared" si="2"/>
        <v>80</v>
      </c>
      <c r="S84" s="38" t="s">
        <v>111</v>
      </c>
    </row>
    <row r="85" spans="1:20" ht="137.25" customHeight="1" x14ac:dyDescent="0.25">
      <c r="A85" s="37">
        <v>67</v>
      </c>
      <c r="B85" s="120" t="s">
        <v>29</v>
      </c>
      <c r="C85" s="121" t="s">
        <v>68</v>
      </c>
      <c r="D85" s="122" t="s">
        <v>90</v>
      </c>
      <c r="E85" s="122" t="s">
        <v>91</v>
      </c>
      <c r="F85" s="125" t="s">
        <v>70</v>
      </c>
      <c r="G85" s="125" t="s">
        <v>70</v>
      </c>
      <c r="H85" s="124" t="s">
        <v>132</v>
      </c>
      <c r="I85" s="125"/>
      <c r="J85" s="123"/>
      <c r="K85" s="122" t="s">
        <v>56</v>
      </c>
      <c r="L85" s="122" t="s">
        <v>67</v>
      </c>
      <c r="M85" s="123" t="s">
        <v>54</v>
      </c>
      <c r="N85" s="126"/>
      <c r="O85" s="125"/>
      <c r="P85" s="126"/>
      <c r="Q85" s="125"/>
      <c r="R85" s="125">
        <f t="shared" si="2"/>
        <v>80</v>
      </c>
      <c r="S85" s="38" t="s">
        <v>111</v>
      </c>
    </row>
    <row r="86" spans="1:20" ht="261.75" customHeight="1" x14ac:dyDescent="0.25">
      <c r="A86" s="46">
        <v>68</v>
      </c>
      <c r="B86" s="127" t="s">
        <v>37</v>
      </c>
      <c r="C86" s="128" t="s">
        <v>103</v>
      </c>
      <c r="D86" s="128" t="s">
        <v>107</v>
      </c>
      <c r="E86" s="128" t="s">
        <v>264</v>
      </c>
      <c r="F86" s="129" t="s">
        <v>54</v>
      </c>
      <c r="G86" s="129" t="s">
        <v>70</v>
      </c>
      <c r="H86" s="128" t="s">
        <v>133</v>
      </c>
      <c r="I86" s="129">
        <v>3</v>
      </c>
      <c r="J86" s="129"/>
      <c r="K86" s="128" t="s">
        <v>56</v>
      </c>
      <c r="L86" s="128" t="s">
        <v>104</v>
      </c>
      <c r="M86" s="129" t="s">
        <v>54</v>
      </c>
      <c r="N86" s="130"/>
      <c r="O86" s="130">
        <v>20</v>
      </c>
      <c r="P86" s="130"/>
      <c r="Q86" s="130"/>
      <c r="R86" s="129"/>
      <c r="S86" s="47" t="s">
        <v>108</v>
      </c>
    </row>
    <row r="87" spans="1:20" ht="330" x14ac:dyDescent="0.25">
      <c r="A87" s="46">
        <v>69</v>
      </c>
      <c r="B87" s="127" t="s">
        <v>37</v>
      </c>
      <c r="C87" s="128" t="s">
        <v>103</v>
      </c>
      <c r="D87" s="128" t="s">
        <v>101</v>
      </c>
      <c r="E87" s="128" t="s">
        <v>263</v>
      </c>
      <c r="F87" s="129" t="s">
        <v>54</v>
      </c>
      <c r="G87" s="129" t="s">
        <v>70</v>
      </c>
      <c r="H87" s="128" t="s">
        <v>102</v>
      </c>
      <c r="I87" s="129">
        <v>12</v>
      </c>
      <c r="J87" s="129"/>
      <c r="K87" s="128" t="s">
        <v>56</v>
      </c>
      <c r="L87" s="128" t="s">
        <v>105</v>
      </c>
      <c r="M87" s="129" t="s">
        <v>54</v>
      </c>
      <c r="N87" s="130"/>
      <c r="O87" s="130">
        <v>20</v>
      </c>
      <c r="P87" s="130"/>
      <c r="Q87" s="130"/>
      <c r="R87" s="129"/>
      <c r="S87" s="47" t="s">
        <v>108</v>
      </c>
    </row>
    <row r="88" spans="1:20" ht="137.25" customHeight="1" x14ac:dyDescent="0.25">
      <c r="A88" s="40">
        <v>70</v>
      </c>
      <c r="B88" s="131" t="s">
        <v>29</v>
      </c>
      <c r="C88" s="132" t="s">
        <v>95</v>
      </c>
      <c r="D88" s="133" t="s">
        <v>92</v>
      </c>
      <c r="E88" s="134" t="s">
        <v>93</v>
      </c>
      <c r="F88" s="133" t="s">
        <v>70</v>
      </c>
      <c r="G88" s="133" t="s">
        <v>70</v>
      </c>
      <c r="H88" s="134" t="s">
        <v>221</v>
      </c>
      <c r="I88" s="133"/>
      <c r="J88" s="135"/>
      <c r="K88" s="136" t="s">
        <v>56</v>
      </c>
      <c r="L88" s="134" t="s">
        <v>94</v>
      </c>
      <c r="M88" s="133" t="s">
        <v>54</v>
      </c>
      <c r="N88" s="137"/>
      <c r="O88" s="137"/>
      <c r="P88" s="137"/>
      <c r="Q88" s="137"/>
      <c r="R88" s="133">
        <f>2*5*10</f>
        <v>100</v>
      </c>
      <c r="S88" s="41"/>
    </row>
    <row r="89" spans="1:20" s="14" customFormat="1" ht="56.25" customHeight="1" x14ac:dyDescent="0.25">
      <c r="A89" s="55" t="s">
        <v>265</v>
      </c>
      <c r="B89" s="55"/>
      <c r="C89" s="55"/>
      <c r="D89" s="55"/>
      <c r="E89" s="55"/>
      <c r="F89" s="55"/>
      <c r="G89" s="55"/>
      <c r="H89" s="55"/>
      <c r="I89" s="55"/>
      <c r="J89" s="55"/>
      <c r="K89" s="55"/>
      <c r="L89" s="55"/>
      <c r="M89" s="55"/>
      <c r="N89" s="55"/>
      <c r="O89" s="55"/>
      <c r="P89" s="55"/>
      <c r="Q89" s="55"/>
      <c r="R89" s="55"/>
      <c r="S89" s="55"/>
      <c r="T89" s="13"/>
    </row>
    <row r="90" spans="1:20" ht="207.6" customHeight="1" x14ac:dyDescent="0.25">
      <c r="A90" s="51">
        <v>1</v>
      </c>
      <c r="B90" s="24" t="s">
        <v>32</v>
      </c>
      <c r="C90" s="24" t="s">
        <v>141</v>
      </c>
      <c r="D90" s="24" t="s">
        <v>142</v>
      </c>
      <c r="E90" s="24" t="s">
        <v>143</v>
      </c>
      <c r="F90" s="26" t="s">
        <v>54</v>
      </c>
      <c r="G90" s="26" t="s">
        <v>55</v>
      </c>
      <c r="H90" s="25" t="s">
        <v>144</v>
      </c>
      <c r="I90" s="25"/>
      <c r="J90" s="25"/>
      <c r="K90" s="25" t="s">
        <v>56</v>
      </c>
      <c r="L90" s="24" t="s">
        <v>145</v>
      </c>
      <c r="M90" s="39" t="s">
        <v>54</v>
      </c>
      <c r="N90" s="27">
        <v>10</v>
      </c>
      <c r="O90" s="27">
        <v>290</v>
      </c>
      <c r="P90" s="27"/>
      <c r="Q90" s="27"/>
      <c r="R90" s="39">
        <v>30</v>
      </c>
      <c r="S90" s="144" t="s">
        <v>146</v>
      </c>
    </row>
    <row r="91" spans="1:20" ht="183.6" customHeight="1" x14ac:dyDescent="0.25">
      <c r="A91" s="51">
        <v>2</v>
      </c>
      <c r="B91" s="24" t="s">
        <v>32</v>
      </c>
      <c r="C91" s="24" t="s">
        <v>141</v>
      </c>
      <c r="D91" s="24" t="s">
        <v>147</v>
      </c>
      <c r="E91" s="24" t="s">
        <v>148</v>
      </c>
      <c r="F91" s="26" t="s">
        <v>54</v>
      </c>
      <c r="G91" s="26" t="s">
        <v>55</v>
      </c>
      <c r="H91" s="25" t="s">
        <v>144</v>
      </c>
      <c r="I91" s="25"/>
      <c r="J91" s="25"/>
      <c r="K91" s="25" t="s">
        <v>56</v>
      </c>
      <c r="L91" s="24" t="s">
        <v>145</v>
      </c>
      <c r="M91" s="39" t="s">
        <v>54</v>
      </c>
      <c r="N91" s="27">
        <v>5</v>
      </c>
      <c r="O91" s="27">
        <v>75</v>
      </c>
      <c r="P91" s="27"/>
      <c r="Q91" s="27"/>
      <c r="R91" s="39">
        <v>20</v>
      </c>
      <c r="S91" s="144" t="s">
        <v>146</v>
      </c>
    </row>
    <row r="92" spans="1:20" ht="137.25" customHeight="1" x14ac:dyDescent="0.25">
      <c r="A92" s="51">
        <v>3</v>
      </c>
      <c r="B92" s="24" t="s">
        <v>32</v>
      </c>
      <c r="C92" s="24" t="s">
        <v>149</v>
      </c>
      <c r="D92" s="24" t="s">
        <v>150</v>
      </c>
      <c r="E92" s="24" t="s">
        <v>151</v>
      </c>
      <c r="F92" s="26" t="s">
        <v>54</v>
      </c>
      <c r="G92" s="26" t="s">
        <v>55</v>
      </c>
      <c r="H92" s="25" t="s">
        <v>144</v>
      </c>
      <c r="I92" s="25"/>
      <c r="J92" s="25"/>
      <c r="K92" s="25" t="s">
        <v>56</v>
      </c>
      <c r="L92" s="24" t="s">
        <v>145</v>
      </c>
      <c r="M92" s="39" t="s">
        <v>54</v>
      </c>
      <c r="N92" s="27">
        <v>10</v>
      </c>
      <c r="O92" s="27">
        <v>90</v>
      </c>
      <c r="P92" s="27"/>
      <c r="Q92" s="27"/>
      <c r="R92" s="39">
        <v>20</v>
      </c>
      <c r="S92" s="144" t="s">
        <v>152</v>
      </c>
    </row>
    <row r="93" spans="1:20" ht="184.9" customHeight="1" x14ac:dyDescent="0.25">
      <c r="A93" s="51">
        <v>4</v>
      </c>
      <c r="B93" s="24" t="s">
        <v>32</v>
      </c>
      <c r="C93" s="24" t="s">
        <v>153</v>
      </c>
      <c r="D93" s="24" t="s">
        <v>154</v>
      </c>
      <c r="E93" s="24" t="s">
        <v>155</v>
      </c>
      <c r="F93" s="26" t="s">
        <v>54</v>
      </c>
      <c r="G93" s="26" t="s">
        <v>55</v>
      </c>
      <c r="H93" s="25" t="s">
        <v>144</v>
      </c>
      <c r="I93" s="25"/>
      <c r="J93" s="25"/>
      <c r="K93" s="25" t="s">
        <v>56</v>
      </c>
      <c r="L93" s="24" t="s">
        <v>145</v>
      </c>
      <c r="M93" s="39" t="s">
        <v>54</v>
      </c>
      <c r="N93" s="27">
        <v>15</v>
      </c>
      <c r="O93" s="27">
        <v>35</v>
      </c>
      <c r="P93" s="27"/>
      <c r="Q93" s="27"/>
      <c r="R93" s="39">
        <v>30</v>
      </c>
      <c r="S93" s="144" t="s">
        <v>146</v>
      </c>
    </row>
    <row r="94" spans="1:20" ht="139.9" customHeight="1" x14ac:dyDescent="0.25">
      <c r="A94" s="51">
        <v>5</v>
      </c>
      <c r="B94" s="23" t="s">
        <v>33</v>
      </c>
      <c r="C94" s="24" t="s">
        <v>156</v>
      </c>
      <c r="D94" s="24" t="s">
        <v>157</v>
      </c>
      <c r="E94" s="24" t="s">
        <v>158</v>
      </c>
      <c r="F94" s="26" t="s">
        <v>54</v>
      </c>
      <c r="G94" s="26" t="s">
        <v>55</v>
      </c>
      <c r="H94" s="25" t="s">
        <v>144</v>
      </c>
      <c r="I94" s="25"/>
      <c r="J94" s="25"/>
      <c r="K94" s="25" t="s">
        <v>56</v>
      </c>
      <c r="L94" s="24" t="s">
        <v>145</v>
      </c>
      <c r="M94" s="39" t="s">
        <v>54</v>
      </c>
      <c r="N94" s="27">
        <v>0</v>
      </c>
      <c r="O94" s="27">
        <v>30</v>
      </c>
      <c r="P94" s="27"/>
      <c r="Q94" s="27"/>
      <c r="R94" s="39">
        <v>10</v>
      </c>
      <c r="S94" s="144" t="s">
        <v>146</v>
      </c>
    </row>
    <row r="95" spans="1:20" ht="247.15" customHeight="1" x14ac:dyDescent="0.25">
      <c r="A95" s="51">
        <v>6</v>
      </c>
      <c r="B95" s="23" t="s">
        <v>33</v>
      </c>
      <c r="C95" s="24" t="s">
        <v>159</v>
      </c>
      <c r="D95" s="24" t="s">
        <v>160</v>
      </c>
      <c r="E95" s="24" t="s">
        <v>161</v>
      </c>
      <c r="F95" s="26" t="s">
        <v>54</v>
      </c>
      <c r="G95" s="26" t="s">
        <v>55</v>
      </c>
      <c r="H95" s="25" t="s">
        <v>144</v>
      </c>
      <c r="I95" s="25"/>
      <c r="J95" s="25"/>
      <c r="K95" s="25" t="s">
        <v>56</v>
      </c>
      <c r="L95" s="24" t="s">
        <v>145</v>
      </c>
      <c r="M95" s="39" t="s">
        <v>54</v>
      </c>
      <c r="N95" s="27">
        <v>0</v>
      </c>
      <c r="O95" s="27">
        <v>30</v>
      </c>
      <c r="P95" s="27"/>
      <c r="Q95" s="27"/>
      <c r="R95" s="39">
        <v>10</v>
      </c>
      <c r="S95" s="144" t="s">
        <v>146</v>
      </c>
    </row>
    <row r="96" spans="1:20" ht="297.60000000000002" customHeight="1" x14ac:dyDescent="0.25">
      <c r="A96" s="51">
        <v>8</v>
      </c>
      <c r="B96" s="23" t="s">
        <v>33</v>
      </c>
      <c r="C96" s="24" t="s">
        <v>162</v>
      </c>
      <c r="D96" s="24" t="s">
        <v>163</v>
      </c>
      <c r="E96" s="24" t="s">
        <v>164</v>
      </c>
      <c r="F96" s="26" t="s">
        <v>54</v>
      </c>
      <c r="G96" s="26" t="s">
        <v>55</v>
      </c>
      <c r="H96" s="25" t="s">
        <v>144</v>
      </c>
      <c r="I96" s="25"/>
      <c r="J96" s="25"/>
      <c r="K96" s="25" t="s">
        <v>56</v>
      </c>
      <c r="L96" s="24" t="s">
        <v>145</v>
      </c>
      <c r="M96" s="39" t="s">
        <v>54</v>
      </c>
      <c r="N96" s="27">
        <v>0</v>
      </c>
      <c r="O96" s="27">
        <v>30</v>
      </c>
      <c r="P96" s="27"/>
      <c r="Q96" s="27"/>
      <c r="R96" s="39">
        <v>10</v>
      </c>
      <c r="S96" s="144" t="s">
        <v>146</v>
      </c>
    </row>
    <row r="97" spans="1:19" ht="137.25" customHeight="1" x14ac:dyDescent="0.25">
      <c r="A97" s="51">
        <v>10</v>
      </c>
      <c r="B97" s="23" t="s">
        <v>28</v>
      </c>
      <c r="C97" s="24" t="s">
        <v>165</v>
      </c>
      <c r="D97" s="24" t="s">
        <v>166</v>
      </c>
      <c r="E97" s="24" t="s">
        <v>167</v>
      </c>
      <c r="F97" s="26" t="s">
        <v>54</v>
      </c>
      <c r="G97" s="26" t="s">
        <v>55</v>
      </c>
      <c r="H97" s="25" t="s">
        <v>144</v>
      </c>
      <c r="I97" s="25"/>
      <c r="J97" s="25"/>
      <c r="K97" s="25" t="s">
        <v>56</v>
      </c>
      <c r="L97" s="24"/>
      <c r="M97" s="39" t="s">
        <v>54</v>
      </c>
      <c r="N97" s="27">
        <v>0</v>
      </c>
      <c r="O97" s="27">
        <v>15</v>
      </c>
      <c r="P97" s="27"/>
      <c r="Q97" s="27"/>
      <c r="R97" s="39">
        <v>60</v>
      </c>
      <c r="S97" s="145" t="s">
        <v>168</v>
      </c>
    </row>
    <row r="98" spans="1:19" ht="292.89999999999998" customHeight="1" x14ac:dyDescent="0.25">
      <c r="A98" s="51">
        <v>11</v>
      </c>
      <c r="B98" s="23" t="s">
        <v>28</v>
      </c>
      <c r="C98" s="24" t="s">
        <v>169</v>
      </c>
      <c r="D98" s="24" t="s">
        <v>170</v>
      </c>
      <c r="E98" s="24" t="s">
        <v>171</v>
      </c>
      <c r="F98" s="26" t="s">
        <v>54</v>
      </c>
      <c r="G98" s="26" t="s">
        <v>55</v>
      </c>
      <c r="H98" s="25" t="s">
        <v>172</v>
      </c>
      <c r="I98" s="25"/>
      <c r="J98" s="25"/>
      <c r="K98" s="25" t="s">
        <v>56</v>
      </c>
      <c r="L98" s="24" t="s">
        <v>145</v>
      </c>
      <c r="M98" s="39" t="s">
        <v>54</v>
      </c>
      <c r="N98" s="27">
        <v>30</v>
      </c>
      <c r="O98" s="27">
        <v>335</v>
      </c>
      <c r="P98" s="27"/>
      <c r="Q98" s="27"/>
      <c r="R98" s="39">
        <v>1100</v>
      </c>
      <c r="S98" s="145" t="s">
        <v>173</v>
      </c>
    </row>
    <row r="99" spans="1:19" ht="51.6" customHeight="1" x14ac:dyDescent="0.25">
      <c r="A99" s="52"/>
      <c r="B99" s="54" t="s">
        <v>262</v>
      </c>
      <c r="C99" s="54"/>
      <c r="D99" s="54"/>
      <c r="E99" s="42"/>
      <c r="F99" s="43"/>
      <c r="G99" s="43"/>
      <c r="H99" s="44"/>
      <c r="I99" s="44"/>
      <c r="J99" s="44"/>
      <c r="K99" s="42"/>
      <c r="L99" s="43"/>
      <c r="M99" s="45"/>
      <c r="N99" s="45"/>
      <c r="O99" s="45"/>
      <c r="P99" s="45"/>
      <c r="Q99" s="44"/>
      <c r="R99" s="50"/>
      <c r="S99" s="146"/>
    </row>
    <row r="100" spans="1:19" ht="165" x14ac:dyDescent="0.25">
      <c r="A100" s="53">
        <v>1</v>
      </c>
      <c r="B100" s="138" t="s">
        <v>32</v>
      </c>
      <c r="C100" s="138" t="s">
        <v>174</v>
      </c>
      <c r="D100" s="138" t="s">
        <v>175</v>
      </c>
      <c r="E100" s="138" t="s">
        <v>176</v>
      </c>
      <c r="F100" s="139" t="s">
        <v>54</v>
      </c>
      <c r="G100" s="139"/>
      <c r="H100" s="140">
        <v>2026</v>
      </c>
      <c r="I100" s="140"/>
      <c r="J100" s="139"/>
      <c r="K100" s="139" t="s">
        <v>56</v>
      </c>
      <c r="L100" s="138" t="s">
        <v>177</v>
      </c>
      <c r="M100" s="139" t="s">
        <v>54</v>
      </c>
      <c r="N100" s="141">
        <v>3</v>
      </c>
      <c r="O100" s="141">
        <v>25</v>
      </c>
      <c r="P100" s="141"/>
      <c r="Q100" s="141"/>
      <c r="R100" s="142"/>
      <c r="S100" s="48" t="s">
        <v>178</v>
      </c>
    </row>
    <row r="101" spans="1:19" ht="165" x14ac:dyDescent="0.25">
      <c r="A101" s="53">
        <v>2</v>
      </c>
      <c r="B101" s="138" t="s">
        <v>32</v>
      </c>
      <c r="C101" s="138" t="s">
        <v>174</v>
      </c>
      <c r="D101" s="138" t="s">
        <v>175</v>
      </c>
      <c r="E101" s="138" t="s">
        <v>176</v>
      </c>
      <c r="F101" s="139" t="s">
        <v>54</v>
      </c>
      <c r="G101" s="139"/>
      <c r="H101" s="140">
        <v>2027</v>
      </c>
      <c r="I101" s="140"/>
      <c r="J101" s="139"/>
      <c r="K101" s="139" t="s">
        <v>56</v>
      </c>
      <c r="L101" s="138" t="s">
        <v>177</v>
      </c>
      <c r="M101" s="139" t="s">
        <v>54</v>
      </c>
      <c r="N101" s="141">
        <v>3</v>
      </c>
      <c r="O101" s="141">
        <v>25</v>
      </c>
      <c r="P101" s="141"/>
      <c r="Q101" s="141"/>
      <c r="R101" s="142"/>
      <c r="S101" s="48" t="s">
        <v>178</v>
      </c>
    </row>
    <row r="102" spans="1:19" ht="165" x14ac:dyDescent="0.25">
      <c r="A102" s="53">
        <v>3</v>
      </c>
      <c r="B102" s="138" t="s">
        <v>32</v>
      </c>
      <c r="C102" s="138" t="s">
        <v>174</v>
      </c>
      <c r="D102" s="138" t="s">
        <v>175</v>
      </c>
      <c r="E102" s="138" t="s">
        <v>176</v>
      </c>
      <c r="F102" s="139" t="s">
        <v>54</v>
      </c>
      <c r="G102" s="139"/>
      <c r="H102" s="140">
        <v>2028</v>
      </c>
      <c r="I102" s="140"/>
      <c r="J102" s="139"/>
      <c r="K102" s="139" t="s">
        <v>56</v>
      </c>
      <c r="L102" s="138" t="s">
        <v>177</v>
      </c>
      <c r="M102" s="139" t="s">
        <v>54</v>
      </c>
      <c r="N102" s="141">
        <v>3</v>
      </c>
      <c r="O102" s="141">
        <v>25</v>
      </c>
      <c r="P102" s="141"/>
      <c r="Q102" s="141"/>
      <c r="R102" s="142"/>
      <c r="S102" s="48" t="s">
        <v>178</v>
      </c>
    </row>
    <row r="103" spans="1:19" ht="150" x14ac:dyDescent="0.25">
      <c r="A103" s="53">
        <v>4</v>
      </c>
      <c r="B103" s="138" t="s">
        <v>32</v>
      </c>
      <c r="C103" s="138" t="s">
        <v>174</v>
      </c>
      <c r="D103" s="138" t="s">
        <v>175</v>
      </c>
      <c r="E103" s="138" t="s">
        <v>176</v>
      </c>
      <c r="F103" s="139" t="s">
        <v>54</v>
      </c>
      <c r="G103" s="139"/>
      <c r="H103" s="140">
        <v>2029</v>
      </c>
      <c r="I103" s="140"/>
      <c r="J103" s="139"/>
      <c r="K103" s="139" t="s">
        <v>56</v>
      </c>
      <c r="L103" s="138" t="s">
        <v>177</v>
      </c>
      <c r="M103" s="139" t="s">
        <v>54</v>
      </c>
      <c r="N103" s="141">
        <v>3</v>
      </c>
      <c r="O103" s="141">
        <v>25</v>
      </c>
      <c r="P103" s="141"/>
      <c r="Q103" s="141"/>
      <c r="R103" s="142"/>
      <c r="S103" s="48" t="s">
        <v>179</v>
      </c>
    </row>
    <row r="104" spans="1:19" ht="150" x14ac:dyDescent="0.25">
      <c r="A104" s="53">
        <v>5</v>
      </c>
      <c r="B104" s="138" t="s">
        <v>32</v>
      </c>
      <c r="C104" s="138" t="s">
        <v>180</v>
      </c>
      <c r="D104" s="138" t="s">
        <v>181</v>
      </c>
      <c r="E104" s="138" t="s">
        <v>182</v>
      </c>
      <c r="F104" s="139" t="s">
        <v>54</v>
      </c>
      <c r="G104" s="139"/>
      <c r="H104" s="140">
        <v>2025</v>
      </c>
      <c r="I104" s="140"/>
      <c r="J104" s="139"/>
      <c r="K104" s="139" t="s">
        <v>56</v>
      </c>
      <c r="L104" s="138"/>
      <c r="M104" s="139" t="s">
        <v>54</v>
      </c>
      <c r="N104" s="141"/>
      <c r="O104" s="141">
        <v>10</v>
      </c>
      <c r="P104" s="141"/>
      <c r="Q104" s="141"/>
      <c r="R104" s="142"/>
      <c r="S104" s="48" t="s">
        <v>179</v>
      </c>
    </row>
    <row r="105" spans="1:19" ht="150" x14ac:dyDescent="0.25">
      <c r="A105" s="53">
        <v>6</v>
      </c>
      <c r="B105" s="138" t="s">
        <v>32</v>
      </c>
      <c r="C105" s="138" t="s">
        <v>180</v>
      </c>
      <c r="D105" s="138" t="s">
        <v>181</v>
      </c>
      <c r="E105" s="138" t="s">
        <v>182</v>
      </c>
      <c r="F105" s="139" t="s">
        <v>54</v>
      </c>
      <c r="G105" s="139"/>
      <c r="H105" s="140">
        <v>2026</v>
      </c>
      <c r="I105" s="140"/>
      <c r="J105" s="139"/>
      <c r="K105" s="139" t="s">
        <v>56</v>
      </c>
      <c r="L105" s="138"/>
      <c r="M105" s="139" t="s">
        <v>54</v>
      </c>
      <c r="N105" s="141"/>
      <c r="O105" s="141">
        <v>10</v>
      </c>
      <c r="P105" s="141"/>
      <c r="Q105" s="141"/>
      <c r="R105" s="142"/>
      <c r="S105" s="48" t="s">
        <v>183</v>
      </c>
    </row>
    <row r="106" spans="1:19" ht="150" x14ac:dyDescent="0.25">
      <c r="A106" s="53">
        <v>7</v>
      </c>
      <c r="B106" s="138" t="s">
        <v>32</v>
      </c>
      <c r="C106" s="138" t="s">
        <v>180</v>
      </c>
      <c r="D106" s="138" t="s">
        <v>181</v>
      </c>
      <c r="E106" s="138" t="s">
        <v>182</v>
      </c>
      <c r="F106" s="139" t="s">
        <v>54</v>
      </c>
      <c r="G106" s="139"/>
      <c r="H106" s="140">
        <v>2027</v>
      </c>
      <c r="I106" s="140"/>
      <c r="J106" s="139"/>
      <c r="K106" s="139" t="s">
        <v>56</v>
      </c>
      <c r="L106" s="138"/>
      <c r="M106" s="139" t="s">
        <v>54</v>
      </c>
      <c r="N106" s="141"/>
      <c r="O106" s="141">
        <v>10</v>
      </c>
      <c r="P106" s="141"/>
      <c r="Q106" s="141"/>
      <c r="R106" s="142"/>
      <c r="S106" s="48" t="s">
        <v>184</v>
      </c>
    </row>
    <row r="107" spans="1:19" ht="150" x14ac:dyDescent="0.25">
      <c r="A107" s="53">
        <v>8</v>
      </c>
      <c r="B107" s="138" t="s">
        <v>32</v>
      </c>
      <c r="C107" s="138" t="s">
        <v>180</v>
      </c>
      <c r="D107" s="138" t="s">
        <v>181</v>
      </c>
      <c r="E107" s="138" t="s">
        <v>182</v>
      </c>
      <c r="F107" s="139" t="s">
        <v>54</v>
      </c>
      <c r="G107" s="139"/>
      <c r="H107" s="140">
        <v>2028</v>
      </c>
      <c r="I107" s="140"/>
      <c r="J107" s="139"/>
      <c r="K107" s="139" t="s">
        <v>56</v>
      </c>
      <c r="L107" s="138"/>
      <c r="M107" s="139" t="s">
        <v>54</v>
      </c>
      <c r="N107" s="141"/>
      <c r="O107" s="141">
        <v>10</v>
      </c>
      <c r="P107" s="141"/>
      <c r="Q107" s="141"/>
      <c r="R107" s="142"/>
      <c r="S107" s="48" t="s">
        <v>184</v>
      </c>
    </row>
    <row r="108" spans="1:19" ht="135" x14ac:dyDescent="0.25">
      <c r="A108" s="53">
        <v>9</v>
      </c>
      <c r="B108" s="138" t="s">
        <v>32</v>
      </c>
      <c r="C108" s="138" t="s">
        <v>185</v>
      </c>
      <c r="D108" s="138" t="s">
        <v>186</v>
      </c>
      <c r="E108" s="138" t="s">
        <v>187</v>
      </c>
      <c r="F108" s="139" t="s">
        <v>54</v>
      </c>
      <c r="G108" s="139"/>
      <c r="H108" s="140">
        <v>2026</v>
      </c>
      <c r="I108" s="140"/>
      <c r="J108" s="139"/>
      <c r="K108" s="139" t="s">
        <v>56</v>
      </c>
      <c r="L108" s="138"/>
      <c r="M108" s="139" t="s">
        <v>54</v>
      </c>
      <c r="N108" s="141">
        <v>3</v>
      </c>
      <c r="O108" s="141">
        <v>25</v>
      </c>
      <c r="P108" s="141"/>
      <c r="Q108" s="141"/>
      <c r="R108" s="142"/>
      <c r="S108" s="48" t="s">
        <v>188</v>
      </c>
    </row>
    <row r="109" spans="1:19" ht="135" x14ac:dyDescent="0.25">
      <c r="A109" s="53">
        <v>10</v>
      </c>
      <c r="B109" s="138" t="s">
        <v>32</v>
      </c>
      <c r="C109" s="138" t="s">
        <v>185</v>
      </c>
      <c r="D109" s="138" t="s">
        <v>186</v>
      </c>
      <c r="E109" s="138" t="s">
        <v>187</v>
      </c>
      <c r="F109" s="139" t="s">
        <v>54</v>
      </c>
      <c r="G109" s="139"/>
      <c r="H109" s="140">
        <v>2027</v>
      </c>
      <c r="I109" s="140"/>
      <c r="J109" s="139"/>
      <c r="K109" s="139" t="s">
        <v>56</v>
      </c>
      <c r="L109" s="138"/>
      <c r="M109" s="139" t="s">
        <v>54</v>
      </c>
      <c r="N109" s="141">
        <v>3</v>
      </c>
      <c r="O109" s="141">
        <v>25</v>
      </c>
      <c r="P109" s="141"/>
      <c r="Q109" s="141"/>
      <c r="R109" s="142"/>
      <c r="S109" s="48" t="s">
        <v>188</v>
      </c>
    </row>
    <row r="110" spans="1:19" ht="137.25" customHeight="1" x14ac:dyDescent="0.25">
      <c r="A110" s="53">
        <v>11</v>
      </c>
      <c r="B110" s="138" t="s">
        <v>32</v>
      </c>
      <c r="C110" s="138" t="s">
        <v>185</v>
      </c>
      <c r="D110" s="138" t="s">
        <v>186</v>
      </c>
      <c r="E110" s="138" t="s">
        <v>187</v>
      </c>
      <c r="F110" s="139" t="s">
        <v>54</v>
      </c>
      <c r="G110" s="139"/>
      <c r="H110" s="140">
        <v>2028</v>
      </c>
      <c r="I110" s="140"/>
      <c r="J110" s="139"/>
      <c r="K110" s="139" t="s">
        <v>56</v>
      </c>
      <c r="L110" s="138"/>
      <c r="M110" s="139" t="s">
        <v>54</v>
      </c>
      <c r="N110" s="141">
        <v>3</v>
      </c>
      <c r="O110" s="141">
        <v>25</v>
      </c>
      <c r="P110" s="141"/>
      <c r="Q110" s="141"/>
      <c r="R110" s="142"/>
      <c r="S110" s="48" t="s">
        <v>188</v>
      </c>
    </row>
    <row r="111" spans="1:19" ht="137.25" customHeight="1" x14ac:dyDescent="0.25">
      <c r="A111" s="53">
        <v>12</v>
      </c>
      <c r="B111" s="138" t="s">
        <v>32</v>
      </c>
      <c r="C111" s="138" t="s">
        <v>185</v>
      </c>
      <c r="D111" s="138" t="s">
        <v>186</v>
      </c>
      <c r="E111" s="138" t="s">
        <v>187</v>
      </c>
      <c r="F111" s="139" t="s">
        <v>54</v>
      </c>
      <c r="G111" s="139"/>
      <c r="H111" s="140">
        <v>2029</v>
      </c>
      <c r="I111" s="140"/>
      <c r="J111" s="139"/>
      <c r="K111" s="139" t="s">
        <v>56</v>
      </c>
      <c r="L111" s="138"/>
      <c r="M111" s="139" t="s">
        <v>54</v>
      </c>
      <c r="N111" s="141">
        <v>3</v>
      </c>
      <c r="O111" s="141">
        <v>25</v>
      </c>
      <c r="P111" s="141"/>
      <c r="Q111" s="141"/>
      <c r="R111" s="142"/>
      <c r="S111" s="48" t="s">
        <v>188</v>
      </c>
    </row>
    <row r="112" spans="1:19" ht="137.25" customHeight="1" x14ac:dyDescent="0.25">
      <c r="A112" s="53">
        <v>13</v>
      </c>
      <c r="B112" s="138" t="s">
        <v>32</v>
      </c>
      <c r="C112" s="138" t="s">
        <v>189</v>
      </c>
      <c r="D112" s="138" t="s">
        <v>189</v>
      </c>
      <c r="E112" s="138" t="s">
        <v>190</v>
      </c>
      <c r="F112" s="139" t="s">
        <v>54</v>
      </c>
      <c r="G112" s="139"/>
      <c r="H112" s="140">
        <v>2025</v>
      </c>
      <c r="I112" s="140"/>
      <c r="J112" s="139"/>
      <c r="K112" s="139" t="s">
        <v>56</v>
      </c>
      <c r="L112" s="138"/>
      <c r="M112" s="139" t="s">
        <v>54</v>
      </c>
      <c r="N112" s="141"/>
      <c r="O112" s="141">
        <v>10</v>
      </c>
      <c r="P112" s="141"/>
      <c r="Q112" s="141"/>
      <c r="R112" s="142"/>
      <c r="S112" s="48" t="s">
        <v>191</v>
      </c>
    </row>
    <row r="113" spans="1:19" ht="137.25" customHeight="1" x14ac:dyDescent="0.25">
      <c r="A113" s="53">
        <v>14</v>
      </c>
      <c r="B113" s="138" t="s">
        <v>32</v>
      </c>
      <c r="C113" s="138" t="s">
        <v>189</v>
      </c>
      <c r="D113" s="138" t="s">
        <v>189</v>
      </c>
      <c r="E113" s="138" t="s">
        <v>190</v>
      </c>
      <c r="F113" s="139" t="s">
        <v>54</v>
      </c>
      <c r="G113" s="139"/>
      <c r="H113" s="140">
        <v>2026</v>
      </c>
      <c r="I113" s="140"/>
      <c r="J113" s="139"/>
      <c r="K113" s="139" t="s">
        <v>56</v>
      </c>
      <c r="L113" s="138"/>
      <c r="M113" s="139" t="s">
        <v>54</v>
      </c>
      <c r="N113" s="141"/>
      <c r="O113" s="141">
        <v>15</v>
      </c>
      <c r="P113" s="141"/>
      <c r="Q113" s="141"/>
      <c r="R113" s="142"/>
      <c r="S113" s="48" t="s">
        <v>192</v>
      </c>
    </row>
    <row r="114" spans="1:19" ht="137.25" customHeight="1" x14ac:dyDescent="0.25">
      <c r="A114" s="53">
        <v>15</v>
      </c>
      <c r="B114" s="138" t="s">
        <v>32</v>
      </c>
      <c r="C114" s="138" t="s">
        <v>189</v>
      </c>
      <c r="D114" s="138" t="s">
        <v>189</v>
      </c>
      <c r="E114" s="138" t="s">
        <v>190</v>
      </c>
      <c r="F114" s="139" t="s">
        <v>54</v>
      </c>
      <c r="G114" s="139"/>
      <c r="H114" s="140">
        <v>2027</v>
      </c>
      <c r="I114" s="140"/>
      <c r="J114" s="139"/>
      <c r="K114" s="139" t="s">
        <v>56</v>
      </c>
      <c r="L114" s="138"/>
      <c r="M114" s="139" t="s">
        <v>54</v>
      </c>
      <c r="N114" s="141"/>
      <c r="O114" s="141">
        <v>15</v>
      </c>
      <c r="P114" s="141"/>
      <c r="Q114" s="141"/>
      <c r="R114" s="142"/>
      <c r="S114" s="48" t="s">
        <v>192</v>
      </c>
    </row>
    <row r="115" spans="1:19" ht="300" x14ac:dyDescent="0.25">
      <c r="A115" s="53">
        <v>16</v>
      </c>
      <c r="B115" s="138" t="s">
        <v>32</v>
      </c>
      <c r="C115" s="138" t="s">
        <v>193</v>
      </c>
      <c r="D115" s="138" t="s">
        <v>194</v>
      </c>
      <c r="E115" s="138" t="s">
        <v>195</v>
      </c>
      <c r="F115" s="139" t="s">
        <v>54</v>
      </c>
      <c r="G115" s="139"/>
      <c r="H115" s="140">
        <v>2026</v>
      </c>
      <c r="I115" s="140"/>
      <c r="J115" s="139"/>
      <c r="K115" s="139" t="s">
        <v>56</v>
      </c>
      <c r="L115" s="138"/>
      <c r="M115" s="139" t="s">
        <v>54</v>
      </c>
      <c r="N115" s="141">
        <v>2</v>
      </c>
      <c r="O115" s="141">
        <v>25</v>
      </c>
      <c r="P115" s="141"/>
      <c r="Q115" s="141"/>
      <c r="R115" s="142"/>
      <c r="S115" s="49" t="s">
        <v>196</v>
      </c>
    </row>
    <row r="116" spans="1:19" ht="300" x14ac:dyDescent="0.25">
      <c r="A116" s="53">
        <v>17</v>
      </c>
      <c r="B116" s="138" t="s">
        <v>32</v>
      </c>
      <c r="C116" s="138" t="s">
        <v>193</v>
      </c>
      <c r="D116" s="138" t="s">
        <v>194</v>
      </c>
      <c r="E116" s="138" t="s">
        <v>195</v>
      </c>
      <c r="F116" s="139" t="s">
        <v>54</v>
      </c>
      <c r="G116" s="139"/>
      <c r="H116" s="140">
        <v>2027</v>
      </c>
      <c r="I116" s="140"/>
      <c r="J116" s="139"/>
      <c r="K116" s="139" t="s">
        <v>56</v>
      </c>
      <c r="L116" s="138"/>
      <c r="M116" s="139" t="s">
        <v>54</v>
      </c>
      <c r="N116" s="141">
        <v>2</v>
      </c>
      <c r="O116" s="141">
        <v>25</v>
      </c>
      <c r="P116" s="141"/>
      <c r="Q116" s="141"/>
      <c r="R116" s="142"/>
      <c r="S116" s="49" t="s">
        <v>196</v>
      </c>
    </row>
    <row r="117" spans="1:19" ht="271.14999999999998" customHeight="1" x14ac:dyDescent="0.25">
      <c r="A117" s="53">
        <v>18</v>
      </c>
      <c r="B117" s="138" t="s">
        <v>32</v>
      </c>
      <c r="C117" s="138" t="s">
        <v>193</v>
      </c>
      <c r="D117" s="138" t="s">
        <v>194</v>
      </c>
      <c r="E117" s="138" t="s">
        <v>195</v>
      </c>
      <c r="F117" s="139" t="s">
        <v>54</v>
      </c>
      <c r="G117" s="139"/>
      <c r="H117" s="140">
        <v>2028</v>
      </c>
      <c r="I117" s="140"/>
      <c r="J117" s="139"/>
      <c r="K117" s="139" t="s">
        <v>56</v>
      </c>
      <c r="L117" s="138"/>
      <c r="M117" s="139" t="s">
        <v>54</v>
      </c>
      <c r="N117" s="141">
        <v>2</v>
      </c>
      <c r="O117" s="141">
        <v>25</v>
      </c>
      <c r="P117" s="141"/>
      <c r="Q117" s="141"/>
      <c r="R117" s="142"/>
      <c r="S117" s="49" t="s">
        <v>196</v>
      </c>
    </row>
    <row r="118" spans="1:19" ht="300" x14ac:dyDescent="0.25">
      <c r="A118" s="53">
        <v>19</v>
      </c>
      <c r="B118" s="138" t="s">
        <v>32</v>
      </c>
      <c r="C118" s="138" t="s">
        <v>193</v>
      </c>
      <c r="D118" s="138" t="s">
        <v>194</v>
      </c>
      <c r="E118" s="138" t="s">
        <v>195</v>
      </c>
      <c r="F118" s="139" t="s">
        <v>54</v>
      </c>
      <c r="G118" s="139"/>
      <c r="H118" s="140">
        <v>2029</v>
      </c>
      <c r="I118" s="140"/>
      <c r="J118" s="139"/>
      <c r="K118" s="139" t="s">
        <v>56</v>
      </c>
      <c r="L118" s="138"/>
      <c r="M118" s="139" t="s">
        <v>54</v>
      </c>
      <c r="N118" s="141">
        <v>2</v>
      </c>
      <c r="O118" s="141">
        <v>25</v>
      </c>
      <c r="P118" s="141"/>
      <c r="Q118" s="141"/>
      <c r="R118" s="142"/>
      <c r="S118" s="49" t="s">
        <v>196</v>
      </c>
    </row>
    <row r="119" spans="1:19" ht="300" x14ac:dyDescent="0.25">
      <c r="A119" s="53">
        <v>20</v>
      </c>
      <c r="B119" s="138" t="s">
        <v>32</v>
      </c>
      <c r="C119" s="138" t="s">
        <v>197</v>
      </c>
      <c r="D119" s="138" t="s">
        <v>198</v>
      </c>
      <c r="E119" s="138" t="s">
        <v>199</v>
      </c>
      <c r="F119" s="139" t="s">
        <v>54</v>
      </c>
      <c r="G119" s="139"/>
      <c r="H119" s="140">
        <v>2026</v>
      </c>
      <c r="I119" s="140"/>
      <c r="J119" s="139"/>
      <c r="K119" s="139" t="s">
        <v>56</v>
      </c>
      <c r="L119" s="138"/>
      <c r="M119" s="139" t="s">
        <v>54</v>
      </c>
      <c r="N119" s="141">
        <v>2</v>
      </c>
      <c r="O119" s="141">
        <v>20</v>
      </c>
      <c r="P119" s="141"/>
      <c r="Q119" s="141"/>
      <c r="R119" s="142"/>
      <c r="S119" s="49" t="s">
        <v>196</v>
      </c>
    </row>
    <row r="120" spans="1:19" ht="300" x14ac:dyDescent="0.25">
      <c r="A120" s="53">
        <v>21</v>
      </c>
      <c r="B120" s="138" t="s">
        <v>32</v>
      </c>
      <c r="C120" s="138" t="s">
        <v>197</v>
      </c>
      <c r="D120" s="138" t="s">
        <v>198</v>
      </c>
      <c r="E120" s="138" t="s">
        <v>199</v>
      </c>
      <c r="F120" s="139" t="s">
        <v>54</v>
      </c>
      <c r="G120" s="139"/>
      <c r="H120" s="140">
        <v>2027</v>
      </c>
      <c r="I120" s="140"/>
      <c r="J120" s="139"/>
      <c r="K120" s="139" t="s">
        <v>56</v>
      </c>
      <c r="L120" s="138"/>
      <c r="M120" s="139" t="s">
        <v>54</v>
      </c>
      <c r="N120" s="141">
        <v>2</v>
      </c>
      <c r="O120" s="141">
        <v>20</v>
      </c>
      <c r="P120" s="141"/>
      <c r="Q120" s="141"/>
      <c r="R120" s="142"/>
      <c r="S120" s="49" t="s">
        <v>196</v>
      </c>
    </row>
    <row r="121" spans="1:19" ht="300" x14ac:dyDescent="0.25">
      <c r="A121" s="53">
        <v>22</v>
      </c>
      <c r="B121" s="138" t="s">
        <v>32</v>
      </c>
      <c r="C121" s="138" t="s">
        <v>197</v>
      </c>
      <c r="D121" s="138" t="s">
        <v>198</v>
      </c>
      <c r="E121" s="138" t="s">
        <v>199</v>
      </c>
      <c r="F121" s="139" t="s">
        <v>54</v>
      </c>
      <c r="G121" s="139"/>
      <c r="H121" s="140">
        <v>2028</v>
      </c>
      <c r="I121" s="140"/>
      <c r="J121" s="139"/>
      <c r="K121" s="139" t="s">
        <v>56</v>
      </c>
      <c r="L121" s="138"/>
      <c r="M121" s="139" t="s">
        <v>54</v>
      </c>
      <c r="N121" s="141">
        <v>2</v>
      </c>
      <c r="O121" s="141">
        <v>20</v>
      </c>
      <c r="P121" s="141"/>
      <c r="Q121" s="141"/>
      <c r="R121" s="142"/>
      <c r="S121" s="49" t="s">
        <v>196</v>
      </c>
    </row>
    <row r="122" spans="1:19" ht="300" x14ac:dyDescent="0.25">
      <c r="A122" s="53">
        <v>23</v>
      </c>
      <c r="B122" s="138" t="s">
        <v>32</v>
      </c>
      <c r="C122" s="138" t="s">
        <v>197</v>
      </c>
      <c r="D122" s="138" t="s">
        <v>198</v>
      </c>
      <c r="E122" s="138" t="s">
        <v>199</v>
      </c>
      <c r="F122" s="139" t="s">
        <v>54</v>
      </c>
      <c r="G122" s="139"/>
      <c r="H122" s="140">
        <v>2029</v>
      </c>
      <c r="I122" s="140"/>
      <c r="J122" s="139"/>
      <c r="K122" s="139" t="s">
        <v>56</v>
      </c>
      <c r="L122" s="138"/>
      <c r="M122" s="139" t="s">
        <v>54</v>
      </c>
      <c r="N122" s="141">
        <v>2</v>
      </c>
      <c r="O122" s="141">
        <v>20</v>
      </c>
      <c r="P122" s="141"/>
      <c r="Q122" s="141"/>
      <c r="R122" s="142"/>
      <c r="S122" s="49" t="s">
        <v>196</v>
      </c>
    </row>
    <row r="123" spans="1:19" ht="285" x14ac:dyDescent="0.25">
      <c r="A123" s="53">
        <v>24</v>
      </c>
      <c r="B123" s="138" t="s">
        <v>32</v>
      </c>
      <c r="C123" s="138" t="s">
        <v>197</v>
      </c>
      <c r="D123" s="138" t="s">
        <v>200</v>
      </c>
      <c r="E123" s="138" t="s">
        <v>201</v>
      </c>
      <c r="F123" s="139" t="s">
        <v>54</v>
      </c>
      <c r="G123" s="139"/>
      <c r="H123" s="140">
        <v>2026</v>
      </c>
      <c r="I123" s="140"/>
      <c r="J123" s="139"/>
      <c r="K123" s="139" t="s">
        <v>56</v>
      </c>
      <c r="L123" s="138"/>
      <c r="M123" s="139" t="s">
        <v>54</v>
      </c>
      <c r="N123" s="141">
        <v>2</v>
      </c>
      <c r="O123" s="141">
        <v>13</v>
      </c>
      <c r="P123" s="141"/>
      <c r="Q123" s="141"/>
      <c r="R123" s="142"/>
      <c r="S123" s="49" t="s">
        <v>202</v>
      </c>
    </row>
    <row r="124" spans="1:19" ht="137.25" customHeight="1" x14ac:dyDescent="0.25">
      <c r="A124" s="53">
        <v>25</v>
      </c>
      <c r="B124" s="138" t="s">
        <v>32</v>
      </c>
      <c r="C124" s="138" t="s">
        <v>203</v>
      </c>
      <c r="D124" s="138" t="s">
        <v>204</v>
      </c>
      <c r="E124" s="138" t="s">
        <v>205</v>
      </c>
      <c r="F124" s="139" t="s">
        <v>54</v>
      </c>
      <c r="G124" s="139"/>
      <c r="H124" s="140">
        <v>2025</v>
      </c>
      <c r="I124" s="140"/>
      <c r="J124" s="139"/>
      <c r="K124" s="139" t="s">
        <v>56</v>
      </c>
      <c r="L124" s="138"/>
      <c r="M124" s="139" t="s">
        <v>54</v>
      </c>
      <c r="N124" s="141">
        <v>6</v>
      </c>
      <c r="O124" s="141">
        <v>27</v>
      </c>
      <c r="P124" s="141"/>
      <c r="Q124" s="141"/>
      <c r="R124" s="142"/>
      <c r="S124" s="48" t="s">
        <v>206</v>
      </c>
    </row>
    <row r="125" spans="1:19" ht="137.25" customHeight="1" x14ac:dyDescent="0.25">
      <c r="A125" s="53">
        <v>26</v>
      </c>
      <c r="B125" s="138" t="s">
        <v>32</v>
      </c>
      <c r="C125" s="138" t="s">
        <v>203</v>
      </c>
      <c r="D125" s="138" t="s">
        <v>204</v>
      </c>
      <c r="E125" s="138" t="s">
        <v>205</v>
      </c>
      <c r="F125" s="139" t="s">
        <v>54</v>
      </c>
      <c r="G125" s="139"/>
      <c r="H125" s="140">
        <v>2026</v>
      </c>
      <c r="I125" s="140"/>
      <c r="J125" s="139"/>
      <c r="K125" s="139" t="s">
        <v>56</v>
      </c>
      <c r="L125" s="138"/>
      <c r="M125" s="139" t="s">
        <v>54</v>
      </c>
      <c r="N125" s="141">
        <v>6</v>
      </c>
      <c r="O125" s="141">
        <v>27</v>
      </c>
      <c r="P125" s="141"/>
      <c r="Q125" s="141"/>
      <c r="R125" s="142"/>
      <c r="S125" s="48" t="s">
        <v>206</v>
      </c>
    </row>
    <row r="126" spans="1:19" ht="137.25" customHeight="1" x14ac:dyDescent="0.25">
      <c r="A126" s="53">
        <v>27</v>
      </c>
      <c r="B126" s="138" t="s">
        <v>32</v>
      </c>
      <c r="C126" s="138" t="s">
        <v>203</v>
      </c>
      <c r="D126" s="138" t="s">
        <v>204</v>
      </c>
      <c r="E126" s="138" t="s">
        <v>205</v>
      </c>
      <c r="F126" s="139" t="s">
        <v>54</v>
      </c>
      <c r="G126" s="139"/>
      <c r="H126" s="140">
        <v>2027</v>
      </c>
      <c r="I126" s="140"/>
      <c r="J126" s="139"/>
      <c r="K126" s="139" t="s">
        <v>56</v>
      </c>
      <c r="L126" s="138"/>
      <c r="M126" s="139" t="s">
        <v>54</v>
      </c>
      <c r="N126" s="141">
        <v>6</v>
      </c>
      <c r="O126" s="141">
        <v>27</v>
      </c>
      <c r="P126" s="141"/>
      <c r="Q126" s="141"/>
      <c r="R126" s="142"/>
      <c r="S126" s="48" t="s">
        <v>206</v>
      </c>
    </row>
    <row r="127" spans="1:19" ht="137.25" customHeight="1" x14ac:dyDescent="0.25">
      <c r="A127" s="53">
        <v>28</v>
      </c>
      <c r="B127" s="138" t="s">
        <v>32</v>
      </c>
      <c r="C127" s="138" t="s">
        <v>203</v>
      </c>
      <c r="D127" s="138" t="s">
        <v>204</v>
      </c>
      <c r="E127" s="138" t="s">
        <v>205</v>
      </c>
      <c r="F127" s="139" t="s">
        <v>54</v>
      </c>
      <c r="G127" s="139"/>
      <c r="H127" s="140">
        <v>2028</v>
      </c>
      <c r="I127" s="140"/>
      <c r="J127" s="139"/>
      <c r="K127" s="139" t="s">
        <v>56</v>
      </c>
      <c r="L127" s="138"/>
      <c r="M127" s="139" t="s">
        <v>54</v>
      </c>
      <c r="N127" s="141">
        <v>6</v>
      </c>
      <c r="O127" s="141">
        <v>27</v>
      </c>
      <c r="P127" s="141"/>
      <c r="Q127" s="141"/>
      <c r="R127" s="142"/>
      <c r="S127" s="48" t="s">
        <v>206</v>
      </c>
    </row>
    <row r="128" spans="1:19" ht="137.25" customHeight="1" x14ac:dyDescent="0.25">
      <c r="A128" s="53">
        <v>29</v>
      </c>
      <c r="B128" s="138" t="s">
        <v>32</v>
      </c>
      <c r="C128" s="138" t="s">
        <v>207</v>
      </c>
      <c r="D128" s="138" t="s">
        <v>208</v>
      </c>
      <c r="E128" s="138" t="s">
        <v>209</v>
      </c>
      <c r="F128" s="139" t="s">
        <v>54</v>
      </c>
      <c r="G128" s="139"/>
      <c r="H128" s="140">
        <v>2025</v>
      </c>
      <c r="I128" s="140"/>
      <c r="J128" s="139"/>
      <c r="K128" s="139" t="s">
        <v>56</v>
      </c>
      <c r="L128" s="138"/>
      <c r="M128" s="139" t="s">
        <v>54</v>
      </c>
      <c r="N128" s="141">
        <v>3</v>
      </c>
      <c r="O128" s="141">
        <v>25</v>
      </c>
      <c r="P128" s="141"/>
      <c r="Q128" s="141"/>
      <c r="R128" s="142"/>
      <c r="S128" s="48" t="s">
        <v>206</v>
      </c>
    </row>
    <row r="129" spans="1:19" ht="137.25" customHeight="1" x14ac:dyDescent="0.25">
      <c r="A129" s="53">
        <v>30</v>
      </c>
      <c r="B129" s="138" t="s">
        <v>32</v>
      </c>
      <c r="C129" s="138" t="s">
        <v>207</v>
      </c>
      <c r="D129" s="138" t="s">
        <v>208</v>
      </c>
      <c r="E129" s="138" t="s">
        <v>209</v>
      </c>
      <c r="F129" s="139" t="s">
        <v>54</v>
      </c>
      <c r="G129" s="139"/>
      <c r="H129" s="140">
        <v>2026</v>
      </c>
      <c r="I129" s="140"/>
      <c r="J129" s="139"/>
      <c r="K129" s="139" t="s">
        <v>56</v>
      </c>
      <c r="L129" s="138"/>
      <c r="M129" s="139" t="s">
        <v>54</v>
      </c>
      <c r="N129" s="141"/>
      <c r="O129" s="141">
        <v>30</v>
      </c>
      <c r="P129" s="141"/>
      <c r="Q129" s="141"/>
      <c r="R129" s="142"/>
      <c r="S129" s="48" t="s">
        <v>206</v>
      </c>
    </row>
    <row r="130" spans="1:19" ht="137.25" customHeight="1" x14ac:dyDescent="0.25">
      <c r="A130" s="53">
        <v>31</v>
      </c>
      <c r="B130" s="138" t="s">
        <v>32</v>
      </c>
      <c r="C130" s="138" t="s">
        <v>207</v>
      </c>
      <c r="D130" s="138" t="s">
        <v>208</v>
      </c>
      <c r="E130" s="138" t="s">
        <v>209</v>
      </c>
      <c r="F130" s="139" t="s">
        <v>54</v>
      </c>
      <c r="G130" s="139"/>
      <c r="H130" s="140">
        <v>2027</v>
      </c>
      <c r="I130" s="140"/>
      <c r="J130" s="139"/>
      <c r="K130" s="139" t="s">
        <v>56</v>
      </c>
      <c r="L130" s="138"/>
      <c r="M130" s="139" t="s">
        <v>54</v>
      </c>
      <c r="N130" s="141"/>
      <c r="O130" s="141">
        <v>30</v>
      </c>
      <c r="P130" s="141"/>
      <c r="Q130" s="141"/>
      <c r="R130" s="142"/>
      <c r="S130" s="48" t="s">
        <v>206</v>
      </c>
    </row>
    <row r="131" spans="1:19" ht="137.25" customHeight="1" x14ac:dyDescent="0.25">
      <c r="A131" s="53">
        <v>32</v>
      </c>
      <c r="B131" s="138" t="s">
        <v>32</v>
      </c>
      <c r="C131" s="138" t="s">
        <v>207</v>
      </c>
      <c r="D131" s="138" t="s">
        <v>208</v>
      </c>
      <c r="E131" s="138" t="s">
        <v>209</v>
      </c>
      <c r="F131" s="139" t="s">
        <v>54</v>
      </c>
      <c r="G131" s="139"/>
      <c r="H131" s="140">
        <v>2028</v>
      </c>
      <c r="I131" s="140"/>
      <c r="J131" s="139"/>
      <c r="K131" s="139" t="s">
        <v>56</v>
      </c>
      <c r="L131" s="138"/>
      <c r="M131" s="139" t="s">
        <v>54</v>
      </c>
      <c r="N131" s="141"/>
      <c r="O131" s="141">
        <v>25</v>
      </c>
      <c r="P131" s="141"/>
      <c r="Q131" s="141"/>
      <c r="R131" s="142"/>
      <c r="S131" s="48" t="s">
        <v>206</v>
      </c>
    </row>
    <row r="132" spans="1:19" ht="187.9" customHeight="1" x14ac:dyDescent="0.25">
      <c r="A132" s="53">
        <v>33</v>
      </c>
      <c r="B132" s="138" t="s">
        <v>39</v>
      </c>
      <c r="C132" s="138" t="s">
        <v>210</v>
      </c>
      <c r="D132" s="138" t="s">
        <v>211</v>
      </c>
      <c r="E132" s="138" t="s">
        <v>212</v>
      </c>
      <c r="F132" s="139" t="s">
        <v>54</v>
      </c>
      <c r="G132" s="139"/>
      <c r="H132" s="140">
        <v>2026</v>
      </c>
      <c r="I132" s="140"/>
      <c r="J132" s="139"/>
      <c r="K132" s="139" t="s">
        <v>56</v>
      </c>
      <c r="L132" s="138"/>
      <c r="M132" s="139" t="s">
        <v>54</v>
      </c>
      <c r="N132" s="141">
        <v>3</v>
      </c>
      <c r="O132" s="141">
        <v>20</v>
      </c>
      <c r="P132" s="141"/>
      <c r="Q132" s="141"/>
      <c r="R132" s="142"/>
      <c r="S132" s="48" t="s">
        <v>213</v>
      </c>
    </row>
    <row r="133" spans="1:19" ht="228.6" customHeight="1" x14ac:dyDescent="0.25">
      <c r="A133" s="53">
        <v>34</v>
      </c>
      <c r="B133" s="138" t="s">
        <v>39</v>
      </c>
      <c r="C133" s="138" t="s">
        <v>210</v>
      </c>
      <c r="D133" s="138" t="s">
        <v>211</v>
      </c>
      <c r="E133" s="138" t="s">
        <v>212</v>
      </c>
      <c r="F133" s="139" t="s">
        <v>54</v>
      </c>
      <c r="G133" s="139"/>
      <c r="H133" s="140">
        <v>2027</v>
      </c>
      <c r="I133" s="140"/>
      <c r="J133" s="139"/>
      <c r="K133" s="139" t="s">
        <v>56</v>
      </c>
      <c r="L133" s="138"/>
      <c r="M133" s="139" t="s">
        <v>54</v>
      </c>
      <c r="N133" s="141">
        <v>3</v>
      </c>
      <c r="O133" s="141">
        <v>20</v>
      </c>
      <c r="P133" s="141"/>
      <c r="Q133" s="141"/>
      <c r="R133" s="142"/>
      <c r="S133" s="48" t="s">
        <v>214</v>
      </c>
    </row>
    <row r="134" spans="1:19" ht="195" x14ac:dyDescent="0.25">
      <c r="A134" s="53">
        <v>35</v>
      </c>
      <c r="B134" s="138" t="s">
        <v>39</v>
      </c>
      <c r="C134" s="138" t="s">
        <v>210</v>
      </c>
      <c r="D134" s="138" t="s">
        <v>211</v>
      </c>
      <c r="E134" s="138" t="s">
        <v>212</v>
      </c>
      <c r="F134" s="139" t="s">
        <v>54</v>
      </c>
      <c r="G134" s="139"/>
      <c r="H134" s="140">
        <v>2028</v>
      </c>
      <c r="I134" s="140"/>
      <c r="J134" s="139"/>
      <c r="K134" s="139" t="s">
        <v>56</v>
      </c>
      <c r="L134" s="138"/>
      <c r="M134" s="139" t="s">
        <v>54</v>
      </c>
      <c r="N134" s="141">
        <v>3</v>
      </c>
      <c r="O134" s="141">
        <v>20</v>
      </c>
      <c r="P134" s="141"/>
      <c r="Q134" s="141"/>
      <c r="R134" s="142"/>
      <c r="S134" s="48" t="s">
        <v>214</v>
      </c>
    </row>
    <row r="135" spans="1:19" ht="115.9" customHeight="1" x14ac:dyDescent="0.25">
      <c r="A135" s="53">
        <v>36</v>
      </c>
      <c r="B135" s="138" t="s">
        <v>39</v>
      </c>
      <c r="C135" s="143" t="s">
        <v>215</v>
      </c>
      <c r="D135" s="138" t="s">
        <v>216</v>
      </c>
      <c r="E135" s="138" t="s">
        <v>217</v>
      </c>
      <c r="F135" s="139" t="s">
        <v>54</v>
      </c>
      <c r="G135" s="139"/>
      <c r="H135" s="140">
        <v>2025</v>
      </c>
      <c r="I135" s="140"/>
      <c r="J135" s="139"/>
      <c r="K135" s="139" t="s">
        <v>56</v>
      </c>
      <c r="L135" s="138"/>
      <c r="M135" s="139" t="s">
        <v>54</v>
      </c>
      <c r="N135" s="141">
        <v>3</v>
      </c>
      <c r="O135" s="141">
        <v>26</v>
      </c>
      <c r="P135" s="141"/>
      <c r="Q135" s="141"/>
      <c r="R135" s="142"/>
      <c r="S135" s="48" t="s">
        <v>218</v>
      </c>
    </row>
    <row r="136" spans="1:19" ht="137.25" customHeight="1" x14ac:dyDescent="0.25">
      <c r="A136" s="53">
        <v>37</v>
      </c>
      <c r="B136" s="138" t="s">
        <v>39</v>
      </c>
      <c r="C136" s="143" t="s">
        <v>215</v>
      </c>
      <c r="D136" s="138" t="s">
        <v>216</v>
      </c>
      <c r="E136" s="138" t="s">
        <v>217</v>
      </c>
      <c r="F136" s="139" t="s">
        <v>54</v>
      </c>
      <c r="G136" s="139"/>
      <c r="H136" s="140">
        <v>2026</v>
      </c>
      <c r="I136" s="140"/>
      <c r="J136" s="139"/>
      <c r="K136" s="139" t="s">
        <v>56</v>
      </c>
      <c r="L136" s="138"/>
      <c r="M136" s="139" t="s">
        <v>54</v>
      </c>
      <c r="N136" s="141">
        <v>3</v>
      </c>
      <c r="O136" s="141">
        <v>26</v>
      </c>
      <c r="P136" s="141"/>
      <c r="Q136" s="141"/>
      <c r="R136" s="142"/>
      <c r="S136" s="48" t="s">
        <v>218</v>
      </c>
    </row>
    <row r="137" spans="1:19" ht="137.25" customHeight="1" x14ac:dyDescent="0.25">
      <c r="A137" s="53">
        <v>38</v>
      </c>
      <c r="B137" s="138" t="s">
        <v>39</v>
      </c>
      <c r="C137" s="143" t="s">
        <v>215</v>
      </c>
      <c r="D137" s="138" t="s">
        <v>216</v>
      </c>
      <c r="E137" s="138" t="s">
        <v>217</v>
      </c>
      <c r="F137" s="139" t="s">
        <v>54</v>
      </c>
      <c r="G137" s="139"/>
      <c r="H137" s="140">
        <v>2027</v>
      </c>
      <c r="I137" s="140"/>
      <c r="J137" s="139"/>
      <c r="K137" s="139" t="s">
        <v>56</v>
      </c>
      <c r="L137" s="138"/>
      <c r="M137" s="139" t="s">
        <v>54</v>
      </c>
      <c r="N137" s="141">
        <v>3</v>
      </c>
      <c r="O137" s="141">
        <v>26</v>
      </c>
      <c r="P137" s="141"/>
      <c r="Q137" s="141"/>
      <c r="R137" s="142"/>
      <c r="S137" s="48" t="s">
        <v>218</v>
      </c>
    </row>
    <row r="138" spans="1:19" ht="137.25" customHeight="1" x14ac:dyDescent="0.25">
      <c r="A138" s="53">
        <v>39</v>
      </c>
      <c r="B138" s="138" t="s">
        <v>39</v>
      </c>
      <c r="C138" s="138" t="s">
        <v>215</v>
      </c>
      <c r="D138" s="138" t="s">
        <v>219</v>
      </c>
      <c r="E138" s="138" t="s">
        <v>217</v>
      </c>
      <c r="F138" s="139" t="s">
        <v>54</v>
      </c>
      <c r="G138" s="139"/>
      <c r="H138" s="140">
        <v>2025</v>
      </c>
      <c r="I138" s="140"/>
      <c r="J138" s="139"/>
      <c r="K138" s="139" t="s">
        <v>56</v>
      </c>
      <c r="L138" s="138"/>
      <c r="M138" s="139" t="s">
        <v>54</v>
      </c>
      <c r="N138" s="141">
        <v>3</v>
      </c>
      <c r="O138" s="141">
        <v>25</v>
      </c>
      <c r="P138" s="141"/>
      <c r="Q138" s="141"/>
      <c r="R138" s="142"/>
      <c r="S138" s="48" t="s">
        <v>220</v>
      </c>
    </row>
    <row r="139" spans="1:19" ht="137.25" customHeight="1" x14ac:dyDescent="0.25">
      <c r="A139" s="53">
        <v>40</v>
      </c>
      <c r="B139" s="138" t="s">
        <v>39</v>
      </c>
      <c r="C139" s="138" t="s">
        <v>215</v>
      </c>
      <c r="D139" s="138" t="s">
        <v>219</v>
      </c>
      <c r="E139" s="138" t="s">
        <v>217</v>
      </c>
      <c r="F139" s="139" t="s">
        <v>54</v>
      </c>
      <c r="G139" s="139"/>
      <c r="H139" s="140">
        <v>2026</v>
      </c>
      <c r="I139" s="140"/>
      <c r="J139" s="139"/>
      <c r="K139" s="139" t="s">
        <v>56</v>
      </c>
      <c r="L139" s="138"/>
      <c r="M139" s="139" t="s">
        <v>54</v>
      </c>
      <c r="N139" s="141">
        <v>3</v>
      </c>
      <c r="O139" s="141">
        <v>25</v>
      </c>
      <c r="P139" s="141"/>
      <c r="Q139" s="141"/>
      <c r="R139" s="142"/>
      <c r="S139" s="48" t="s">
        <v>220</v>
      </c>
    </row>
    <row r="140" spans="1:19" ht="137.25" customHeight="1" x14ac:dyDescent="0.25">
      <c r="A140" s="53">
        <v>41</v>
      </c>
      <c r="B140" s="138" t="s">
        <v>39</v>
      </c>
      <c r="C140" s="138" t="s">
        <v>215</v>
      </c>
      <c r="D140" s="138" t="s">
        <v>219</v>
      </c>
      <c r="E140" s="138" t="s">
        <v>217</v>
      </c>
      <c r="F140" s="139" t="s">
        <v>54</v>
      </c>
      <c r="G140" s="139"/>
      <c r="H140" s="140">
        <v>2027</v>
      </c>
      <c r="I140" s="140"/>
      <c r="J140" s="139"/>
      <c r="K140" s="139" t="s">
        <v>56</v>
      </c>
      <c r="L140" s="138"/>
      <c r="M140" s="139" t="s">
        <v>54</v>
      </c>
      <c r="N140" s="141">
        <v>3</v>
      </c>
      <c r="O140" s="141">
        <v>25</v>
      </c>
      <c r="P140" s="141"/>
      <c r="Q140" s="141"/>
      <c r="R140" s="142"/>
      <c r="S140" s="48" t="s">
        <v>220</v>
      </c>
    </row>
  </sheetData>
  <mergeCells count="15">
    <mergeCell ref="B99:D99"/>
    <mergeCell ref="B1:C1"/>
    <mergeCell ref="B2:C2"/>
    <mergeCell ref="B3:C3"/>
    <mergeCell ref="B4:C4"/>
    <mergeCell ref="B5:C5"/>
    <mergeCell ref="A89:S89"/>
    <mergeCell ref="E12:I12"/>
    <mergeCell ref="B6:C6"/>
    <mergeCell ref="B7:C7"/>
    <mergeCell ref="B8:C8"/>
    <mergeCell ref="B12:C12"/>
    <mergeCell ref="B10:C10"/>
    <mergeCell ref="B11:C11"/>
    <mergeCell ref="B9:C9"/>
  </mergeCells>
  <phoneticPr fontId="16" type="noConversion"/>
  <pageMargins left="0.70866141732283472" right="0.70866141732283472" top="0.74803149606299213" bottom="0.74803149606299213" header="0.31496062992125984" footer="0.31496062992125984"/>
  <pageSetup paperSize="8" scale="36" orientation="landscape" horizontalDpi="4294967292" verticalDpi="1200" r:id="rId1"/>
  <headerFooter>
    <oddHeader>&amp;R3.  melléklet</oddHeader>
    <oddFooter>&amp;P. oldal</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'Felhívás tevékenység'!$C$2:$C$3</xm:f>
          </x14:formula1>
          <xm:sqref>M141:M1048576 M1:M85 F1:G11 F13:G85 F141:G1048576 M99 N90:N98 F90:G99</xm:sqref>
        </x14:dataValidation>
        <x14:dataValidation type="list" allowBlank="1" showInputMessage="1" showErrorMessage="1" xr:uid="{00000000-0002-0000-0000-000001000000}">
          <x14:formula1>
            <xm:f>'Felhívás tevékenység'!$A$2:$A$23</xm:f>
          </x14:formula1>
          <xm:sqref>B19:B85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3"/>
  <sheetViews>
    <sheetView workbookViewId="0">
      <selection activeCell="G9" sqref="G9"/>
    </sheetView>
  </sheetViews>
  <sheetFormatPr defaultRowHeight="15" x14ac:dyDescent="0.25"/>
  <cols>
    <col min="1" max="1" width="49.5703125" style="7" customWidth="1"/>
  </cols>
  <sheetData>
    <row r="1" spans="1:3" x14ac:dyDescent="0.25">
      <c r="A1" s="6" t="s">
        <v>2</v>
      </c>
    </row>
    <row r="2" spans="1:3" ht="51" x14ac:dyDescent="0.25">
      <c r="A2" s="2" t="s">
        <v>22</v>
      </c>
      <c r="C2" t="s">
        <v>54</v>
      </c>
    </row>
    <row r="3" spans="1:3" ht="38.25" x14ac:dyDescent="0.25">
      <c r="A3" s="2" t="s">
        <v>23</v>
      </c>
      <c r="C3" t="s">
        <v>55</v>
      </c>
    </row>
    <row r="4" spans="1:3" ht="38.25" x14ac:dyDescent="0.25">
      <c r="A4" s="2" t="s">
        <v>24</v>
      </c>
    </row>
    <row r="5" spans="1:3" ht="38.25" x14ac:dyDescent="0.25">
      <c r="A5" s="3" t="s">
        <v>25</v>
      </c>
    </row>
    <row r="6" spans="1:3" ht="51" x14ac:dyDescent="0.25">
      <c r="A6" s="4" t="s">
        <v>26</v>
      </c>
    </row>
    <row r="7" spans="1:3" ht="38.25" x14ac:dyDescent="0.25">
      <c r="A7" s="2" t="s">
        <v>27</v>
      </c>
    </row>
    <row r="8" spans="1:3" x14ac:dyDescent="0.25">
      <c r="A8" s="4" t="s">
        <v>28</v>
      </c>
    </row>
    <row r="9" spans="1:3" ht="25.5" x14ac:dyDescent="0.25">
      <c r="A9" s="4" t="s">
        <v>29</v>
      </c>
    </row>
    <row r="10" spans="1:3" ht="38.25" x14ac:dyDescent="0.25">
      <c r="A10" s="5" t="s">
        <v>30</v>
      </c>
    </row>
    <row r="11" spans="1:3" ht="25.5" x14ac:dyDescent="0.25">
      <c r="A11" s="4" t="s">
        <v>31</v>
      </c>
    </row>
    <row r="12" spans="1:3" ht="38.25" x14ac:dyDescent="0.25">
      <c r="A12" s="4" t="s">
        <v>32</v>
      </c>
    </row>
    <row r="13" spans="1:3" ht="25.5" x14ac:dyDescent="0.25">
      <c r="A13" s="4" t="s">
        <v>33</v>
      </c>
    </row>
    <row r="14" spans="1:3" ht="25.5" x14ac:dyDescent="0.25">
      <c r="A14" s="4" t="s">
        <v>34</v>
      </c>
    </row>
    <row r="15" spans="1:3" x14ac:dyDescent="0.25">
      <c r="A15" s="4" t="s">
        <v>4</v>
      </c>
    </row>
    <row r="16" spans="1:3" x14ac:dyDescent="0.25">
      <c r="A16" s="4" t="s">
        <v>5</v>
      </c>
    </row>
    <row r="17" spans="1:1" ht="38.25" x14ac:dyDescent="0.25">
      <c r="A17" s="4" t="s">
        <v>35</v>
      </c>
    </row>
    <row r="18" spans="1:1" ht="25.5" x14ac:dyDescent="0.25">
      <c r="A18" s="4" t="s">
        <v>36</v>
      </c>
    </row>
    <row r="19" spans="1:1" ht="51" x14ac:dyDescent="0.25">
      <c r="A19" s="4" t="s">
        <v>37</v>
      </c>
    </row>
    <row r="20" spans="1:1" ht="25.5" x14ac:dyDescent="0.25">
      <c r="A20" s="4" t="s">
        <v>38</v>
      </c>
    </row>
    <row r="21" spans="1:1" ht="102" x14ac:dyDescent="0.25">
      <c r="A21" s="4" t="s">
        <v>39</v>
      </c>
    </row>
    <row r="22" spans="1:1" x14ac:dyDescent="0.25">
      <c r="A22" s="4" t="s">
        <v>41</v>
      </c>
    </row>
    <row r="23" spans="1:1" x14ac:dyDescent="0.25">
      <c r="A23" s="1"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1"/>
  <sheetViews>
    <sheetView showGridLines="0" workbookViewId="0">
      <selection activeCell="C11" sqref="C11"/>
    </sheetView>
  </sheetViews>
  <sheetFormatPr defaultRowHeight="15" x14ac:dyDescent="0.25"/>
  <cols>
    <col min="3" max="3" width="38.42578125" customWidth="1"/>
  </cols>
  <sheetData>
    <row r="1" spans="2:7" ht="15.75" thickBot="1" x14ac:dyDescent="0.3"/>
    <row r="2" spans="2:7" x14ac:dyDescent="0.25">
      <c r="B2" s="29"/>
      <c r="C2" s="30" t="s">
        <v>248</v>
      </c>
    </row>
    <row r="3" spans="2:7" x14ac:dyDescent="0.25">
      <c r="B3" s="31"/>
      <c r="C3" s="32" t="s">
        <v>249</v>
      </c>
    </row>
    <row r="4" spans="2:7" x14ac:dyDescent="0.25">
      <c r="B4" s="33"/>
      <c r="C4" s="32" t="s">
        <v>246</v>
      </c>
    </row>
    <row r="5" spans="2:7" x14ac:dyDescent="0.25">
      <c r="B5" s="34"/>
      <c r="C5" s="32" t="s">
        <v>250</v>
      </c>
    </row>
    <row r="6" spans="2:7" ht="15.75" thickBot="1" x14ac:dyDescent="0.3">
      <c r="B6" s="35"/>
      <c r="C6" s="36" t="s">
        <v>247</v>
      </c>
    </row>
    <row r="11" spans="2:7" x14ac:dyDescent="0.25">
      <c r="G11"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Programnaptár</vt:lpstr>
      <vt:lpstr>Felhívás tevékenység</vt:lpstr>
      <vt:lpstr>Munka1</vt:lpstr>
    </vt:vector>
  </TitlesOfParts>
  <Company>Egységes InfraStruktúra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Kiss Zsuzsanna</dc:creator>
  <cp:lastModifiedBy>pmh kmjv</cp:lastModifiedBy>
  <cp:lastPrinted>2024-08-29T11:25:07Z</cp:lastPrinted>
  <dcterms:created xsi:type="dcterms:W3CDTF">2023-02-11T19:26:44Z</dcterms:created>
  <dcterms:modified xsi:type="dcterms:W3CDTF">2024-09-05T07:38:44Z</dcterms:modified>
</cp:coreProperties>
</file>